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11355" windowHeight="7620" activeTab="0"/>
  </bookViews>
  <sheets>
    <sheet name="ІНВЕСТИЦІЇ СВОД" sheetId="1" r:id="rId1"/>
    <sheet name="Лист2" sheetId="2" r:id="rId2"/>
    <sheet name="Лист3" sheetId="3" r:id="rId3"/>
  </sheets>
  <definedNames>
    <definedName name="_xlnm.Print_Area" localSheetId="0">'ІНВЕСТИЦІЇ СВОД'!$A$1:$G$115</definedName>
  </definedNames>
  <calcPr fullCalcOnLoad="1"/>
</workbook>
</file>

<file path=xl/sharedStrings.xml><?xml version="1.0" encoding="utf-8"?>
<sst xmlns="http://schemas.openxmlformats.org/spreadsheetml/2006/main" count="161" uniqueCount="152">
  <si>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</si>
  <si>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</si>
  <si>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</si>
  <si>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</si>
  <si>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</si>
  <si>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</si>
  <si>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Сума вкладених інвестицій</t>
  </si>
  <si>
    <t>Назва підприємства, установи, організації</t>
  </si>
  <si>
    <t>Попаснянська міська рада</t>
  </si>
  <si>
    <t>КУ "Дитячо-юнацька спортивна школа"</t>
  </si>
  <si>
    <t>УСЗН</t>
  </si>
  <si>
    <t>АПР</t>
  </si>
  <si>
    <t>Капітальний ремонт</t>
  </si>
  <si>
    <t>Культура</t>
  </si>
  <si>
    <t>Освіта</t>
  </si>
  <si>
    <t>Ліцей Попасна</t>
  </si>
  <si>
    <t>Ліцей Золоте</t>
  </si>
  <si>
    <t>ЗОШ №1</t>
  </si>
  <si>
    <t>Гімназія №20</t>
  </si>
  <si>
    <t>Гімназія №25</t>
  </si>
  <si>
    <t>Білогорівська селищна рада</t>
  </si>
  <si>
    <t>Вовчоярівська сел.рада</t>
  </si>
  <si>
    <t>Малорязанцівська селрада</t>
  </si>
  <si>
    <t>Мирнодолинська селрада</t>
  </si>
  <si>
    <t>КЗ "ДНЗ (ясла-садок) №1"</t>
  </si>
  <si>
    <t>КЗ "ДНЗ (ясла-садок) №2"</t>
  </si>
  <si>
    <t>КЗ "ДНЗ (ясла-садок) №3"</t>
  </si>
  <si>
    <t>Золотівська міська рада</t>
  </si>
  <si>
    <t>Новотошківська ВЦА</t>
  </si>
  <si>
    <t>РАЗОМ</t>
  </si>
  <si>
    <t>Реконструкція</t>
  </si>
  <si>
    <t>Будівництво</t>
  </si>
  <si>
    <t>Модернізація</t>
  </si>
  <si>
    <t>В С Ь О Г О       по району</t>
  </si>
  <si>
    <t>Гірська міська рада</t>
  </si>
  <si>
    <t>Врубівська селищна рада</t>
  </si>
  <si>
    <t>Нижнєньська с.рада</t>
  </si>
  <si>
    <t>ЗОШ №21</t>
  </si>
  <si>
    <t>КП "Попаснянський Районний Водоканал"</t>
  </si>
  <si>
    <t>Попаснянський рай.центр зайнятості</t>
  </si>
  <si>
    <r>
      <t xml:space="preserve">Найменування заходу або проекту, згідно якого вкладено інвестиції </t>
    </r>
    <r>
      <rPr>
        <i/>
        <sz val="12"/>
        <rFont val="Times New Roman"/>
        <family val="1"/>
      </rPr>
      <t>(капремонт, будівництво, реконструкція, модернізація, капітальні видатки на придбання основних засобів і т.п.)</t>
    </r>
  </si>
  <si>
    <t xml:space="preserve">Капітальний ремонт </t>
  </si>
  <si>
    <t>Всього Мирнодолинська селрада</t>
  </si>
  <si>
    <t>Всього Малорязанцівська селрада</t>
  </si>
  <si>
    <t>Всього                Попаснянська міськрада</t>
  </si>
  <si>
    <t>Всього                      Білогорівська селрада</t>
  </si>
  <si>
    <t>Всього              Вовчоярівська с/рада</t>
  </si>
  <si>
    <t>Всього     Новотошківська ВЦА</t>
  </si>
  <si>
    <t>Всього                           Врубівська сел.рада</t>
  </si>
  <si>
    <t xml:space="preserve">Всього                  Водоканал </t>
  </si>
  <si>
    <t>Всього                 Центр зайнятості</t>
  </si>
  <si>
    <t>Всього           Культура</t>
  </si>
  <si>
    <t>Всього Золотівська міська рада</t>
  </si>
  <si>
    <t>КП "СКП"</t>
  </si>
  <si>
    <t>Пенсійний фонд</t>
  </si>
  <si>
    <t>Попаснянський хлібокомбінат</t>
  </si>
  <si>
    <t>ДП Первомайськвугілля</t>
  </si>
  <si>
    <r>
      <t xml:space="preserve">Капітальний ремонт </t>
    </r>
  </si>
  <si>
    <t xml:space="preserve"> КУ"Попаснянський терцентр соцобслуговування (надання соцпослуг)" </t>
  </si>
  <si>
    <t>Всього Пенсійний фонд</t>
  </si>
  <si>
    <t>Редакція "Попаснянский вестник"</t>
  </si>
  <si>
    <r>
      <t>Придбання</t>
    </r>
    <r>
      <rPr>
        <sz val="12"/>
        <rFont val="Times New Roman"/>
        <family val="1"/>
      </rPr>
      <t xml:space="preserve"> (основних засобів)</t>
    </r>
  </si>
  <si>
    <t>Попаснянська районна рада</t>
  </si>
  <si>
    <r>
      <t xml:space="preserve">Придбання </t>
    </r>
    <r>
      <rPr>
        <sz val="12"/>
        <rFont val="Times New Roman"/>
        <family val="1"/>
      </rPr>
      <t>основних засобів</t>
    </r>
  </si>
  <si>
    <t xml:space="preserve">  </t>
  </si>
  <si>
    <r>
      <t>Придбання</t>
    </r>
    <r>
      <rPr>
        <sz val="12"/>
        <rFont val="Times New Roman"/>
        <family val="1"/>
      </rPr>
      <t xml:space="preserve"> основних засобів (компютерної техніки)</t>
    </r>
  </si>
  <si>
    <t>Всього Нижнянська сел.рада</t>
  </si>
  <si>
    <r>
      <t>Будівництво</t>
    </r>
    <r>
      <rPr>
        <sz val="12"/>
        <rFont val="Times New Roman"/>
        <family val="1"/>
      </rPr>
      <t xml:space="preserve"> </t>
    </r>
  </si>
  <si>
    <t>Всього Комишуваська сел.рада</t>
  </si>
  <si>
    <t>Комишувахська селрада</t>
  </si>
  <si>
    <r>
      <t xml:space="preserve">Придбання </t>
    </r>
    <r>
      <rPr>
        <sz val="12"/>
        <rFont val="Times New Roman"/>
        <family val="1"/>
      </rPr>
      <t>(основних засобів)</t>
    </r>
  </si>
  <si>
    <t>Всього Попаснянська районна рада</t>
  </si>
  <si>
    <r>
      <t xml:space="preserve">Придбання </t>
    </r>
    <r>
      <rPr>
        <sz val="14"/>
        <rFont val="Times New Roman"/>
        <family val="1"/>
      </rPr>
      <t>(основних засобів, необоротних матеріальних активів, нематеріальних активів)</t>
    </r>
  </si>
  <si>
    <r>
      <t>Придбання</t>
    </r>
    <r>
      <rPr>
        <sz val="12"/>
        <rFont val="Times New Roman"/>
        <family val="1"/>
      </rPr>
      <t xml:space="preserve"> обладнання (стаціонерне, гірничошахтне інше)</t>
    </r>
  </si>
  <si>
    <r>
      <rPr>
        <b/>
        <sz val="12"/>
        <rFont val="Times New Roman"/>
        <family val="1"/>
      </rPr>
      <t xml:space="preserve">Капітальний ремонт </t>
    </r>
  </si>
  <si>
    <t>ДЕМЧЕНКО</t>
  </si>
  <si>
    <t xml:space="preserve">Реконструкція </t>
  </si>
  <si>
    <t>Придбання обладнання і предметів довгостр.користування</t>
  </si>
  <si>
    <t>ЗОШ№ 24</t>
  </si>
  <si>
    <t xml:space="preserve">Придбання обладнання і предметів довгостр.користування </t>
  </si>
  <si>
    <r>
      <t xml:space="preserve">Капітальний ремонт </t>
    </r>
    <r>
      <rPr>
        <sz val="12"/>
        <rFont val="Times New Roman"/>
        <family val="1"/>
      </rPr>
      <t>обладнання</t>
    </r>
  </si>
  <si>
    <t>Всього                               "Первомайськвугілля"</t>
  </si>
  <si>
    <r>
      <t>Модернізація</t>
    </r>
    <r>
      <rPr>
        <sz val="12"/>
        <rFont val="Times New Roman"/>
        <family val="1"/>
      </rPr>
      <t xml:space="preserve"> </t>
    </r>
  </si>
  <si>
    <t xml:space="preserve">Будівництво </t>
  </si>
  <si>
    <r>
      <rPr>
        <b/>
        <sz val="12"/>
        <rFont val="Times New Roman"/>
        <family val="1"/>
      </rPr>
      <t>Капітальний ремонт</t>
    </r>
    <r>
      <rPr>
        <sz val="12"/>
        <rFont val="Times New Roman"/>
        <family val="1"/>
      </rPr>
      <t xml:space="preserve"> </t>
    </r>
  </si>
  <si>
    <r>
      <t>Будівництво</t>
    </r>
    <r>
      <rPr>
        <sz val="12"/>
        <rFont val="Times New Roman"/>
        <family val="1"/>
      </rPr>
      <t xml:space="preserve"> (водопроводу)</t>
    </r>
  </si>
  <si>
    <r>
      <t xml:space="preserve">Капітальний ремонт </t>
    </r>
    <r>
      <rPr>
        <sz val="12"/>
        <rFont val="Times New Roman"/>
        <family val="1"/>
      </rPr>
      <t>житлового фонду</t>
    </r>
  </si>
  <si>
    <r>
      <t xml:space="preserve">Придбання </t>
    </r>
    <r>
      <rPr>
        <sz val="12"/>
        <rFont val="Times New Roman"/>
        <family val="1"/>
      </rPr>
      <t xml:space="preserve">обладнання і предметів довгострокового користування </t>
    </r>
  </si>
  <si>
    <r>
      <t xml:space="preserve">Капітальний ремонт </t>
    </r>
    <r>
      <rPr>
        <sz val="12"/>
        <rFont val="Times New Roman"/>
        <family val="1"/>
      </rPr>
      <t>(Мирнодолинської ЗОШ)</t>
    </r>
  </si>
  <si>
    <r>
      <rPr>
        <b/>
        <sz val="12"/>
        <rFont val="Times New Roman"/>
        <family val="1"/>
      </rPr>
      <t xml:space="preserve">Придбання </t>
    </r>
    <r>
      <rPr>
        <sz val="12"/>
        <rFont val="Times New Roman"/>
        <family val="1"/>
      </rPr>
      <t xml:space="preserve">основних засобів </t>
    </r>
  </si>
  <si>
    <r>
      <t xml:space="preserve">Придбання </t>
    </r>
    <r>
      <rPr>
        <sz val="12"/>
        <rFont val="Times New Roman"/>
        <family val="1"/>
      </rPr>
      <t>основних засобів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(роторні косарки-97,5 тис.грн., бензокоси-24,9тис.грн.,ноутбуки-39,4тис.грн)</t>
    </r>
  </si>
  <si>
    <r>
      <t>Капітальний ремонт</t>
    </r>
    <r>
      <rPr>
        <sz val="12"/>
        <rFont val="Times New Roman"/>
        <family val="1"/>
      </rPr>
      <t xml:space="preserve"> (житлового будинку №12 по вул. Миронівська-113,389 тис.грн.та інші)</t>
    </r>
  </si>
  <si>
    <r>
      <rPr>
        <b/>
        <sz val="12"/>
        <rFont val="Times New Roman"/>
        <family val="1"/>
      </rPr>
      <t>Капітальний ремонт</t>
    </r>
    <r>
      <rPr>
        <sz val="12"/>
        <rFont val="Times New Roman"/>
        <family val="1"/>
      </rPr>
      <t xml:space="preserve"> (будинку побуту)</t>
    </r>
  </si>
  <si>
    <t>Тошківська селищна рада</t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</si>
  <si>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основних засобів (дитячий майданчик)</t>
    </r>
  </si>
  <si>
    <r>
      <t xml:space="preserve">Капітальний ремонт </t>
    </r>
    <r>
      <rPr>
        <sz val="12"/>
        <rFont val="Times New Roman"/>
        <family val="1"/>
      </rPr>
      <t>(ДНЗ №5)</t>
    </r>
  </si>
  <si>
    <r>
      <t>Придбання</t>
    </r>
    <r>
      <rPr>
        <sz val="12"/>
        <rFont val="Times New Roman"/>
        <family val="1"/>
      </rPr>
      <t xml:space="preserve"> (основних засобів)кондиціонер, мийка, проектор, телевізор, ноутбук, інтерактивна дошка та інші)</t>
    </r>
  </si>
  <si>
    <t>Всього                     заклади освіти</t>
  </si>
  <si>
    <t>Всього                    ДЮСШ</t>
  </si>
  <si>
    <t>Всього                               охорона здоров’я</t>
  </si>
  <si>
    <t xml:space="preserve">Охорона здоров’я </t>
  </si>
  <si>
    <r>
      <t xml:space="preserve">Придбання </t>
    </r>
    <r>
      <rPr>
        <sz val="12"/>
        <rFont val="Times New Roman"/>
        <family val="1"/>
      </rPr>
      <t>(основних засобів, необоротних матеріальних активів, нематеріальних активів 680,4 тис.грн. за рахунок Червоного Хреста)</t>
    </r>
  </si>
  <si>
    <r>
      <rPr>
        <b/>
        <sz val="12"/>
        <rFont val="Times New Roman"/>
        <family val="1"/>
      </rPr>
      <t xml:space="preserve">Придбання медобладнання, основних засобів та </t>
    </r>
    <r>
      <rPr>
        <sz val="12"/>
        <rFont val="Times New Roman"/>
        <family val="1"/>
      </rPr>
      <t>інших необоротних матеріальних активів (ЦРБ-холодильники АТЛАНТ+пральні машини)</t>
    </r>
  </si>
  <si>
    <r>
      <t xml:space="preserve">Капітальний ремонт </t>
    </r>
    <r>
      <rPr>
        <sz val="12"/>
        <rFont val="Times New Roman"/>
        <family val="1"/>
      </rPr>
      <t>(м’якої кровлі будівлі №15 по вул.Дружби)</t>
    </r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</si>
  <si>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основних засобів (Вага ТВ1-6-0,5-(250х300)-12е+Комп'ютер Everest Home 4010+пічка та інше )</t>
    </r>
  </si>
  <si>
    <r>
      <t xml:space="preserve">Придбання </t>
    </r>
    <r>
      <rPr>
        <sz val="12"/>
        <rFont val="Times New Roman"/>
        <family val="1"/>
      </rPr>
      <t>основних засобів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(водяний насос-25,990 тис.грн., акустична ситема + фотоапарат-29,404 тис.грн.міні-навантажувач-1840,0 та інші)</t>
    </r>
  </si>
  <si>
    <r>
      <t>Капітальний ремонт</t>
    </r>
    <r>
      <rPr>
        <sz val="12"/>
        <rFont val="Times New Roman"/>
        <family val="1"/>
      </rPr>
      <t xml:space="preserve"> системи водопостачання холодної води по смт.Новотошківське Попаснянського району Луганської області</t>
    </r>
  </si>
  <si>
    <r>
      <t xml:space="preserve">Придбання </t>
    </r>
    <r>
      <rPr>
        <sz val="12"/>
        <rFont val="Times New Roman"/>
        <family val="1"/>
      </rPr>
      <t>(компьютерної техніки-38,0тис.грн.,автомобіль ЗАЗ-196,3тис.грн.)</t>
    </r>
  </si>
  <si>
    <r>
      <t>Капітальний ремонт</t>
    </r>
    <r>
      <rPr>
        <sz val="12"/>
        <rFont val="Times New Roman"/>
        <family val="1"/>
      </rPr>
      <t xml:space="preserve"> (гуртожиток)+проектно-кошторисна документація на кап.ремонт покрівлі спорткомплексу та кап.ремонт доріг</t>
    </r>
  </si>
  <si>
    <r>
      <rPr>
        <b/>
        <sz val="12"/>
        <rFont val="Times New Roman"/>
        <family val="1"/>
      </rPr>
      <t>Капітальний ремонт</t>
    </r>
    <r>
      <rPr>
        <sz val="12"/>
        <rFont val="Times New Roman"/>
        <family val="1"/>
      </rPr>
      <t xml:space="preserve"> будівлі</t>
    </r>
  </si>
  <si>
    <r>
      <t>Придбання основних засобів</t>
    </r>
    <r>
      <rPr>
        <sz val="12"/>
        <rFont val="Times New Roman"/>
        <family val="1"/>
      </rPr>
      <t xml:space="preserve"> (компютерної техніки - 7шт)</t>
    </r>
  </si>
  <si>
    <r>
      <t xml:space="preserve">Придбання </t>
    </r>
    <r>
      <rPr>
        <sz val="12"/>
        <rFont val="Times New Roman"/>
        <family val="1"/>
      </rPr>
      <t>основних засобів (IP-телефон місцевого рівня CP-8961-C CISCO)</t>
    </r>
  </si>
  <si>
    <r>
      <t xml:space="preserve">Придбання </t>
    </r>
    <r>
      <rPr>
        <sz val="12"/>
        <rFont val="Times New Roman"/>
        <family val="1"/>
      </rPr>
      <t xml:space="preserve">основних засобів </t>
    </r>
  </si>
  <si>
    <r>
      <t>Будівництво</t>
    </r>
    <r>
      <rPr>
        <sz val="12"/>
        <rFont val="Times New Roman"/>
        <family val="1"/>
      </rPr>
      <t xml:space="preserve"> (водонапорної башти в с.Золоторівка)</t>
    </r>
  </si>
  <si>
    <r>
      <t xml:space="preserve">Капітальний ремонт </t>
    </r>
    <r>
      <rPr>
        <sz val="12"/>
        <rFont val="Times New Roman"/>
        <family val="1"/>
      </rPr>
      <t>(гелиосистеми)</t>
    </r>
  </si>
  <si>
    <r>
      <t xml:space="preserve">Капітальний ремонт </t>
    </r>
    <r>
      <rPr>
        <sz val="12"/>
        <rFont val="Times New Roman"/>
        <family val="1"/>
      </rPr>
      <t>(огорожі)</t>
    </r>
  </si>
  <si>
    <r>
      <t xml:space="preserve">Придбання </t>
    </r>
    <r>
      <rPr>
        <sz val="12"/>
        <rFont val="Times New Roman"/>
        <family val="1"/>
      </rPr>
      <t>(компьютерної техніки-14,624тис.грн.)</t>
    </r>
  </si>
  <si>
    <r>
      <t xml:space="preserve">Будівництво </t>
    </r>
    <r>
      <rPr>
        <sz val="12"/>
        <rFont val="Times New Roman"/>
        <family val="1"/>
      </rPr>
      <t>(топогеодизічні вишукування по буд.водоводу)</t>
    </r>
  </si>
  <si>
    <r>
      <t>Капітальний ремонт</t>
    </r>
    <r>
      <rPr>
        <sz val="12"/>
        <rFont val="Times New Roman"/>
        <family val="1"/>
      </rPr>
      <t xml:space="preserve"> ( водоводів)</t>
    </r>
  </si>
  <si>
    <t>Капітальний ремонт огорожі</t>
  </si>
  <si>
    <t>Інформація щодо вкладених інвестицій по Попаснянському району за 2017 рік</t>
  </si>
  <si>
    <r>
      <t>Придбання</t>
    </r>
    <r>
      <rPr>
        <sz val="12"/>
        <rFont val="Times New Roman"/>
        <family val="1"/>
      </rPr>
      <t xml:space="preserve"> основних засобів (фотоапарат,штатив,сумка,картка пам’яті, холодильник)</t>
    </r>
  </si>
  <si>
    <r>
      <t>Придбання</t>
    </r>
    <r>
      <rPr>
        <sz val="12"/>
        <rFont val="Times New Roman"/>
        <family val="1"/>
      </rPr>
      <t xml:space="preserve"> основних засобів (комплект радіомовлення)</t>
    </r>
  </si>
  <si>
    <r>
      <t xml:space="preserve">Придбання </t>
    </r>
    <r>
      <rPr>
        <sz val="12"/>
        <rFont val="Times New Roman"/>
        <family val="1"/>
      </rPr>
      <t>основних засобів  (6 трактори+3 зернозбиральний комбайн+ 4 од.зернонавантажувач+розбрасувач міндобрив+3 жниварки+11од. грунтообробна техніка+4 од. посівної техніки=32 одиниці)</t>
    </r>
  </si>
  <si>
    <r>
      <t xml:space="preserve">Капітальний ремонт </t>
    </r>
    <r>
      <rPr>
        <sz val="12"/>
        <rFont val="Times New Roman"/>
        <family val="1"/>
      </rPr>
      <t>(будівлі РБК-881,060тис.грн. та Гірської філії ДШМ-1478,097 тис.грн., краєзнавчий музей-542,310тис.грн)</t>
    </r>
  </si>
  <si>
    <r>
      <t>Придбання основних засобів</t>
    </r>
    <r>
      <rPr>
        <sz val="12"/>
        <rFont val="Times New Roman"/>
        <family val="1"/>
      </rPr>
      <t xml:space="preserve"> (підписка на газети та журнали+книги-103,288 тис.грн., апаратура+проектор та інше обладнання)</t>
    </r>
  </si>
  <si>
    <r>
      <rPr>
        <b/>
        <sz val="12"/>
        <rFont val="Times New Roman"/>
        <family val="1"/>
      </rPr>
      <t>Капітальний ремонт</t>
    </r>
    <r>
      <rPr>
        <sz val="12"/>
        <rFont val="Times New Roman"/>
        <family val="1"/>
      </rPr>
      <t xml:space="preserve"> будівлі +тех.нагляд 0,300тис.грн</t>
    </r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</si>
  <si>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основних засобів (теплообмінний вузол)</t>
    </r>
  </si>
  <si>
    <t>Троїцька ВЦА</t>
  </si>
  <si>
    <r>
      <t xml:space="preserve">Капітальний ремонт </t>
    </r>
    <r>
      <rPr>
        <sz val="12"/>
        <rFont val="Times New Roman"/>
        <family val="1"/>
      </rPr>
      <t>сільської ради</t>
    </r>
  </si>
  <si>
    <r>
      <t>Реконструкція</t>
    </r>
    <r>
      <rPr>
        <sz val="12"/>
        <rFont val="Times New Roman"/>
        <family val="1"/>
      </rPr>
      <t xml:space="preserve"> (системи газопосточання багатоповерхівок міста-220,988 тис.грн.+пл.Миру-79,159тис.грн. та інше)</t>
    </r>
  </si>
  <si>
    <r>
      <t xml:space="preserve">Придбання </t>
    </r>
    <r>
      <rPr>
        <sz val="12"/>
        <rFont val="Times New Roman"/>
        <family val="1"/>
      </rPr>
      <t>основних засобів (кондиціонери+ноутбук+автомобіль)</t>
    </r>
  </si>
  <si>
    <r>
      <t xml:space="preserve">Капітальний ремонт </t>
    </r>
    <r>
      <rPr>
        <sz val="12"/>
        <rFont val="Times New Roman"/>
        <family val="1"/>
      </rPr>
      <t>(облаштування вимощення та даху селищного будинку культури-659,231тис.грн., ремонт даху селищного будинку культури-808,504тис.грн., огорожа-269,954 тис.грн.,)</t>
    </r>
  </si>
  <si>
    <t xml:space="preserve">Придбання </t>
  </si>
  <si>
    <t>Всього Гірська міська рада</t>
  </si>
  <si>
    <r>
      <t xml:space="preserve">Капітальний ремонт </t>
    </r>
    <r>
      <rPr>
        <sz val="12"/>
        <rFont val="Times New Roman"/>
        <family val="1"/>
      </rPr>
      <t>(огорожі-588,421тис.грн+їдальні-66,781тис.грн.+проект на спорт.майданчик 2,0тис.грн. )</t>
    </r>
  </si>
  <si>
    <t>Всього Тошківська селищна рада</t>
  </si>
  <si>
    <r>
      <t xml:space="preserve">Придбання </t>
    </r>
    <r>
      <rPr>
        <sz val="12"/>
        <rFont val="Times New Roman"/>
        <family val="1"/>
      </rPr>
      <t>основних засобів (комплект радіомовлення-29,5тис.грн.+компьютерне обладнання-17,9тис.грн.)</t>
    </r>
  </si>
  <si>
    <r>
      <t xml:space="preserve">Капітальний ремонт </t>
    </r>
    <r>
      <rPr>
        <sz val="12"/>
        <rFont val="Times New Roman"/>
        <family val="1"/>
      </rPr>
      <t>(ЦРБ - морг, харчоблок, лабораторія,розробка проектно-кошторисної документації)-3663,513 тис.грн;                                                                                            КУ "ПРЦМСД" Вовчоярівський ФАП та Попаснянська амбулаторія-1501,1 тис.грн</t>
    </r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</si>
  <si>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обладнання і предметів довгостр.користування (ноутбуки+телевізори+підручники)</t>
    </r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</si>
  <si>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основних засобів (насоси-2 шт.+ноутбуки+котел твердотопливний)</t>
    </r>
  </si>
  <si>
    <r>
      <t>Капітальний ремонт</t>
    </r>
    <r>
      <rPr>
        <sz val="12"/>
        <rFont val="Times New Roman"/>
        <family val="1"/>
      </rPr>
      <t xml:space="preserve"> насосів</t>
    </r>
  </si>
  <si>
    <r>
      <t xml:space="preserve">Реконструкція </t>
    </r>
    <r>
      <rPr>
        <sz val="12"/>
        <rFont val="Times New Roman"/>
        <family val="1"/>
      </rPr>
      <t>водоводів</t>
    </r>
  </si>
  <si>
    <r>
      <t xml:space="preserve">Капітальний ремонт </t>
    </r>
    <r>
      <rPr>
        <sz val="12"/>
        <rFont val="Times New Roman"/>
        <family val="1"/>
      </rPr>
      <t>(очищення річки-363,512тис.грн.,огорожа насоної станції-182,783тис.грн.,громадські убиральні-253,829тис.грн. та інші)</t>
    </r>
  </si>
  <si>
    <r>
      <t>Придбання</t>
    </r>
    <r>
      <rPr>
        <sz val="12"/>
        <rFont val="Times New Roman"/>
        <family val="1"/>
      </rPr>
      <t xml:space="preserve"> обладнання і предметів довгостр.користування (мат татамі+спорт.інвентар)</t>
    </r>
  </si>
  <si>
    <r>
      <t>Придбання обладнання і предметів довгостр.користування</t>
    </r>
    <r>
      <rPr>
        <sz val="12"/>
        <rFont val="Times New Roman"/>
        <family val="1"/>
      </rPr>
      <t xml:space="preserve"> (принтер,фотоапарат та інші)</t>
    </r>
  </si>
  <si>
    <r>
      <t xml:space="preserve">Придбання </t>
    </r>
    <r>
      <rPr>
        <sz val="12"/>
        <rFont val="Times New Roman"/>
        <family val="1"/>
      </rPr>
      <t>обладнання і предметів довгострокового користування (сухі басейни)</t>
    </r>
  </si>
  <si>
    <r>
      <t>Будівництво</t>
    </r>
    <r>
      <rPr>
        <sz val="12"/>
        <rFont val="Times New Roman"/>
        <family val="1"/>
      </rPr>
      <t xml:space="preserve"> спорт.майданчика</t>
    </r>
  </si>
  <si>
    <r>
      <t xml:space="preserve">Реконструкція </t>
    </r>
    <r>
      <rPr>
        <sz val="12"/>
        <rFont val="Times New Roman"/>
        <family val="1"/>
      </rPr>
      <t>камери переключення</t>
    </r>
  </si>
  <si>
    <t>КУ "Попаснянський районний  центр соціальної реабілітації дітей інвалідів "Лелека"</t>
  </si>
  <si>
    <r>
      <t xml:space="preserve">Придбання </t>
    </r>
    <r>
      <rPr>
        <sz val="12"/>
        <rFont val="Times New Roman"/>
        <family val="1"/>
      </rPr>
      <t>основних засобів (ноутбук+компьютер)</t>
    </r>
  </si>
  <si>
    <t>філія "Центр будівельно - монтажних робіт та експлуатації будівель та споруд" виробний підрозділ "Попаснянське територіальне управління"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</si>
</sst>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[Red]\-#,##0.00\ "/>
    <numFmt numFmtId="174" formatCode="#,##0.00000_ ;[Red]\-#,##0.00000\ "/>
    <numFmt numFmtId="175" formatCode="0.000"/>
    <numFmt numFmtId="176" formatCode="#,##0.000_ ;[Red]\-#,##0.000\ "/>
    <numFmt numFmtId="177" formatCode="#,##0.000"/>
    <numFmt numFmtId="178" formatCode="0.0000"/>
    <numFmt numFmtId="179" formatCode="0.00000"/>
    <numFmt numFmtId="180" formatCode="#,##0.0000"/>
    <numFmt numFmtId="181" formatCode="#,##0.00000"/>
    <numFmt numFmtId="182" formatCode="#,##0.000000"/>
    <numFmt numFmtId="183" formatCode="0.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3.5"/>
      <name val="Times New Roman"/>
      <family val="1"/>
    </font>
    <font>
      <i/>
      <sz val="10"/>
      <name val="Arial Cyr"/>
      <family val="0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4">
    <xf numFmtId="0" fontId="0" fillId="0" borderId="0" xfId="0" applyAlignment="1">
      <alignment/>
    </xf>
    <xf numFmtId="172" fontId="30" fillId="24" borderId="10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wrapText="1"/>
    </xf>
    <xf numFmtId="2" fontId="27" fillId="24" borderId="16" xfId="0" applyNumberFormat="1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 wrapText="1"/>
    </xf>
    <xf numFmtId="172" fontId="27" fillId="24" borderId="14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2" fontId="27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left" vertical="center" wrapText="1"/>
    </xf>
    <xf numFmtId="173" fontId="27" fillId="24" borderId="14" xfId="0" applyNumberFormat="1" applyFont="1" applyFill="1" applyBorder="1" applyAlignment="1">
      <alignment horizontal="center" vertical="center" wrapText="1"/>
    </xf>
    <xf numFmtId="173" fontId="27" fillId="24" borderId="10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175" fontId="27" fillId="24" borderId="14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wrapText="1"/>
    </xf>
    <xf numFmtId="172" fontId="27" fillId="24" borderId="10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left" vertical="center" wrapText="1"/>
    </xf>
    <xf numFmtId="4" fontId="31" fillId="24" borderId="19" xfId="0" applyNumberFormat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left" vertical="center" wrapText="1"/>
    </xf>
    <xf numFmtId="177" fontId="27" fillId="24" borderId="21" xfId="0" applyNumberFormat="1" applyFont="1" applyFill="1" applyBorder="1" applyAlignment="1">
      <alignment horizontal="center" vertical="center" wrapText="1"/>
    </xf>
    <xf numFmtId="177" fontId="27" fillId="24" borderId="22" xfId="0" applyNumberFormat="1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wrapText="1"/>
    </xf>
    <xf numFmtId="2" fontId="27" fillId="25" borderId="16" xfId="0" applyNumberFormat="1" applyFont="1" applyFill="1" applyBorder="1" applyAlignment="1">
      <alignment horizontal="center" vertical="center"/>
    </xf>
    <xf numFmtId="2" fontId="31" fillId="25" borderId="23" xfId="0" applyNumberFormat="1" applyFont="1" applyFill="1" applyBorder="1" applyAlignment="1">
      <alignment horizontal="center" vertical="center"/>
    </xf>
    <xf numFmtId="175" fontId="27" fillId="24" borderId="10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24" fillId="24" borderId="20" xfId="0" applyNumberFormat="1" applyFont="1" applyFill="1" applyBorder="1" applyAlignment="1">
      <alignment horizontal="left" vertical="center" wrapText="1"/>
    </xf>
    <xf numFmtId="2" fontId="27" fillId="24" borderId="14" xfId="0" applyNumberFormat="1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left" vertical="center" wrapText="1"/>
    </xf>
    <xf numFmtId="0" fontId="20" fillId="24" borderId="28" xfId="0" applyFont="1" applyFill="1" applyBorder="1" applyAlignment="1">
      <alignment wrapText="1"/>
    </xf>
    <xf numFmtId="172" fontId="27" fillId="25" borderId="29" xfId="0" applyNumberFormat="1" applyFont="1" applyFill="1" applyBorder="1" applyAlignment="1">
      <alignment horizontal="center"/>
    </xf>
    <xf numFmtId="175" fontId="27" fillId="24" borderId="11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/>
    </xf>
    <xf numFmtId="175" fontId="27" fillId="24" borderId="16" xfId="0" applyNumberFormat="1" applyFont="1" applyFill="1" applyBorder="1" applyAlignment="1">
      <alignment horizontal="center" vertical="center" wrapText="1"/>
    </xf>
    <xf numFmtId="175" fontId="27" fillId="24" borderId="14" xfId="0" applyNumberFormat="1" applyFont="1" applyFill="1" applyBorder="1" applyAlignment="1">
      <alignment horizontal="center" vertical="center"/>
    </xf>
    <xf numFmtId="175" fontId="27" fillId="24" borderId="16" xfId="0" applyNumberFormat="1" applyFont="1" applyFill="1" applyBorder="1" applyAlignment="1">
      <alignment horizontal="center" vertical="center"/>
    </xf>
    <xf numFmtId="2" fontId="27" fillId="25" borderId="29" xfId="0" applyNumberFormat="1" applyFont="1" applyFill="1" applyBorder="1" applyAlignment="1">
      <alignment horizontal="center" vertical="center"/>
    </xf>
    <xf numFmtId="175" fontId="27" fillId="0" borderId="14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35" fillId="0" borderId="0" xfId="0" applyFont="1" applyAlignment="1">
      <alignment/>
    </xf>
    <xf numFmtId="2" fontId="27" fillId="24" borderId="23" xfId="0" applyNumberFormat="1" applyFont="1" applyFill="1" applyBorder="1" applyAlignment="1">
      <alignment horizontal="center" vertical="center"/>
    </xf>
    <xf numFmtId="0" fontId="30" fillId="25" borderId="30" xfId="0" applyFont="1" applyFill="1" applyBorder="1" applyAlignment="1">
      <alignment horizontal="center"/>
    </xf>
    <xf numFmtId="0" fontId="24" fillId="26" borderId="11" xfId="0" applyFont="1" applyFill="1" applyBorder="1" applyAlignment="1">
      <alignment horizontal="center" vertical="center" wrapText="1"/>
    </xf>
    <xf numFmtId="176" fontId="27" fillId="24" borderId="14" xfId="0" applyNumberFormat="1" applyFont="1" applyFill="1" applyBorder="1" applyAlignment="1">
      <alignment horizontal="center" vertical="center" wrapText="1"/>
    </xf>
    <xf numFmtId="0" fontId="25" fillId="27" borderId="31" xfId="0" applyFont="1" applyFill="1" applyBorder="1" applyAlignment="1">
      <alignment horizontal="center" vertical="center" wrapText="1"/>
    </xf>
    <xf numFmtId="0" fontId="25" fillId="27" borderId="32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172" fontId="27" fillId="24" borderId="16" xfId="0" applyNumberFormat="1" applyFont="1" applyFill="1" applyBorder="1" applyAlignment="1">
      <alignment horizontal="center" vertical="center"/>
    </xf>
    <xf numFmtId="172" fontId="27" fillId="24" borderId="23" xfId="0" applyNumberFormat="1" applyFont="1" applyFill="1" applyBorder="1" applyAlignment="1">
      <alignment horizontal="center" vertical="center"/>
    </xf>
    <xf numFmtId="175" fontId="27" fillId="24" borderId="23" xfId="0" applyNumberFormat="1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vertical="center" wrapText="1"/>
    </xf>
    <xf numFmtId="2" fontId="27" fillId="26" borderId="12" xfId="0" applyNumberFormat="1" applyFont="1" applyFill="1" applyBorder="1" applyAlignment="1">
      <alignment vertical="center"/>
    </xf>
    <xf numFmtId="175" fontId="27" fillId="26" borderId="12" xfId="0" applyNumberFormat="1" applyFont="1" applyFill="1" applyBorder="1" applyAlignment="1">
      <alignment vertical="center"/>
    </xf>
    <xf numFmtId="172" fontId="27" fillId="26" borderId="12" xfId="0" applyNumberFormat="1" applyFont="1" applyFill="1" applyBorder="1" applyAlignment="1">
      <alignment vertical="center"/>
    </xf>
    <xf numFmtId="0" fontId="27" fillId="26" borderId="29" xfId="0" applyFont="1" applyFill="1" applyBorder="1" applyAlignment="1">
      <alignment horizontal="left" vertical="center" wrapText="1"/>
    </xf>
    <xf numFmtId="175" fontId="27" fillId="26" borderId="13" xfId="0" applyNumberFormat="1" applyFont="1" applyFill="1" applyBorder="1" applyAlignment="1">
      <alignment vertical="center"/>
    </xf>
    <xf numFmtId="0" fontId="22" fillId="7" borderId="29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wrapText="1"/>
    </xf>
    <xf numFmtId="0" fontId="24" fillId="25" borderId="11" xfId="0" applyFont="1" applyFill="1" applyBorder="1" applyAlignment="1">
      <alignment horizontal="left" vertical="center" wrapText="1"/>
    </xf>
    <xf numFmtId="172" fontId="27" fillId="25" borderId="14" xfId="0" applyNumberFormat="1" applyFont="1" applyFill="1" applyBorder="1" applyAlignment="1">
      <alignment horizontal="center" vertical="center"/>
    </xf>
    <xf numFmtId="172" fontId="27" fillId="25" borderId="10" xfId="0" applyNumberFormat="1" applyFont="1" applyFill="1" applyBorder="1" applyAlignment="1">
      <alignment horizontal="center" vertical="center"/>
    </xf>
    <xf numFmtId="0" fontId="24" fillId="28" borderId="34" xfId="0" applyFont="1" applyFill="1" applyBorder="1" applyAlignment="1">
      <alignment horizontal="center" vertical="center" wrapText="1"/>
    </xf>
    <xf numFmtId="0" fontId="24" fillId="26" borderId="29" xfId="54" applyFont="1" applyFill="1" applyBorder="1" applyAlignment="1">
      <alignment horizontal="left" vertical="center" wrapText="1"/>
      <protection/>
    </xf>
    <xf numFmtId="0" fontId="31" fillId="26" borderId="29" xfId="0" applyFont="1" applyFill="1" applyBorder="1" applyAlignment="1">
      <alignment horizontal="center" vertical="center" wrapText="1"/>
    </xf>
    <xf numFmtId="172" fontId="31" fillId="26" borderId="29" xfId="0" applyNumberFormat="1" applyFont="1" applyFill="1" applyBorder="1" applyAlignment="1">
      <alignment horizontal="center" vertical="center" wrapText="1"/>
    </xf>
    <xf numFmtId="0" fontId="31" fillId="26" borderId="30" xfId="0" applyFont="1" applyFill="1" applyBorder="1" applyAlignment="1">
      <alignment horizontal="center" vertical="center" wrapText="1"/>
    </xf>
    <xf numFmtId="0" fontId="24" fillId="26" borderId="29" xfId="0" applyFont="1" applyFill="1" applyBorder="1" applyAlignment="1">
      <alignment horizontal="left" vertical="center" wrapText="1"/>
    </xf>
    <xf numFmtId="175" fontId="31" fillId="26" borderId="29" xfId="0" applyNumberFormat="1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wrapText="1"/>
    </xf>
    <xf numFmtId="0" fontId="24" fillId="26" borderId="12" xfId="0" applyFont="1" applyFill="1" applyBorder="1" applyAlignment="1">
      <alignment vertical="center" wrapText="1"/>
    </xf>
    <xf numFmtId="0" fontId="31" fillId="26" borderId="13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/>
    </xf>
    <xf numFmtId="0" fontId="31" fillId="26" borderId="35" xfId="0" applyFont="1" applyFill="1" applyBorder="1" applyAlignment="1">
      <alignment/>
    </xf>
    <xf numFmtId="0" fontId="24" fillId="26" borderId="13" xfId="0" applyFont="1" applyFill="1" applyBorder="1" applyAlignment="1">
      <alignment vertical="center" wrapText="1"/>
    </xf>
    <xf numFmtId="0" fontId="31" fillId="26" borderId="31" xfId="0" applyFont="1" applyFill="1" applyBorder="1" applyAlignment="1">
      <alignment horizontal="center" vertical="center" wrapText="1"/>
    </xf>
    <xf numFmtId="0" fontId="31" fillId="26" borderId="32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left" vertical="center" wrapText="1"/>
    </xf>
    <xf numFmtId="175" fontId="27" fillId="26" borderId="14" xfId="0" applyNumberFormat="1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172" fontId="27" fillId="26" borderId="14" xfId="0" applyNumberFormat="1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4" fillId="26" borderId="27" xfId="0" applyFont="1" applyFill="1" applyBorder="1" applyAlignment="1">
      <alignment horizontal="left" vertical="center" wrapText="1"/>
    </xf>
    <xf numFmtId="176" fontId="31" fillId="26" borderId="12" xfId="0" applyNumberFormat="1" applyFont="1" applyFill="1" applyBorder="1" applyAlignment="1">
      <alignment horizontal="center" vertical="center" wrapText="1"/>
    </xf>
    <xf numFmtId="173" fontId="26" fillId="26" borderId="35" xfId="0" applyNumberFormat="1" applyFont="1" applyFill="1" applyBorder="1" applyAlignment="1">
      <alignment horizontal="center" vertical="center" wrapText="1"/>
    </xf>
    <xf numFmtId="0" fontId="24" fillId="26" borderId="31" xfId="0" applyFont="1" applyFill="1" applyBorder="1" applyAlignment="1">
      <alignment horizontal="left" vertical="center" wrapText="1"/>
    </xf>
    <xf numFmtId="176" fontId="31" fillId="26" borderId="31" xfId="0" applyNumberFormat="1" applyFont="1" applyFill="1" applyBorder="1" applyAlignment="1">
      <alignment horizontal="center" vertical="center" wrapText="1"/>
    </xf>
    <xf numFmtId="174" fontId="26" fillId="26" borderId="32" xfId="0" applyNumberFormat="1" applyFont="1" applyFill="1" applyBorder="1" applyAlignment="1">
      <alignment horizontal="center" vertical="center" wrapText="1"/>
    </xf>
    <xf numFmtId="0" fontId="24" fillId="26" borderId="28" xfId="0" applyFont="1" applyFill="1" applyBorder="1" applyAlignment="1">
      <alignment vertical="center" wrapText="1"/>
    </xf>
    <xf numFmtId="0" fontId="27" fillId="26" borderId="11" xfId="0" applyFont="1" applyFill="1" applyBorder="1" applyAlignment="1">
      <alignment horizontal="center" vertical="center" wrapText="1"/>
    </xf>
    <xf numFmtId="0" fontId="22" fillId="26" borderId="36" xfId="0" applyFont="1" applyFill="1" applyBorder="1" applyAlignment="1">
      <alignment horizontal="left" vertical="center" wrapText="1"/>
    </xf>
    <xf numFmtId="177" fontId="31" fillId="26" borderId="37" xfId="0" applyNumberFormat="1" applyFont="1" applyFill="1" applyBorder="1" applyAlignment="1">
      <alignment horizontal="center" vertical="center" wrapText="1"/>
    </xf>
    <xf numFmtId="177" fontId="31" fillId="26" borderId="38" xfId="0" applyNumberFormat="1" applyFont="1" applyFill="1" applyBorder="1" applyAlignment="1">
      <alignment horizontal="center" vertical="center" wrapText="1"/>
    </xf>
    <xf numFmtId="0" fontId="22" fillId="26" borderId="39" xfId="0" applyFont="1" applyFill="1" applyBorder="1" applyAlignment="1">
      <alignment horizontal="left" vertical="center" wrapText="1"/>
    </xf>
    <xf numFmtId="177" fontId="31" fillId="26" borderId="40" xfId="0" applyNumberFormat="1" applyFont="1" applyFill="1" applyBorder="1" applyAlignment="1">
      <alignment horizontal="center" vertical="center" wrapText="1"/>
    </xf>
    <xf numFmtId="177" fontId="31" fillId="26" borderId="41" xfId="0" applyNumberFormat="1" applyFont="1" applyFill="1" applyBorder="1" applyAlignment="1">
      <alignment horizontal="center" vertical="center" wrapText="1"/>
    </xf>
    <xf numFmtId="4" fontId="31" fillId="26" borderId="42" xfId="0" applyNumberFormat="1" applyFont="1" applyFill="1" applyBorder="1" applyAlignment="1">
      <alignment horizontal="center" vertical="center" wrapText="1"/>
    </xf>
    <xf numFmtId="4" fontId="31" fillId="26" borderId="43" xfId="0" applyNumberFormat="1" applyFont="1" applyFill="1" applyBorder="1" applyAlignment="1">
      <alignment horizontal="center" vertical="center" wrapText="1"/>
    </xf>
    <xf numFmtId="172" fontId="31" fillId="26" borderId="29" xfId="54" applyNumberFormat="1" applyFont="1" applyFill="1" applyBorder="1" applyAlignment="1">
      <alignment horizontal="center" vertical="center" wrapText="1"/>
      <protection/>
    </xf>
    <xf numFmtId="0" fontId="31" fillId="26" borderId="29" xfId="54" applyFont="1" applyFill="1" applyBorder="1" applyAlignment="1">
      <alignment horizontal="center" vertical="center" wrapText="1"/>
      <protection/>
    </xf>
    <xf numFmtId="0" fontId="31" fillId="26" borderId="30" xfId="0" applyNumberFormat="1" applyFont="1" applyFill="1" applyBorder="1" applyAlignment="1">
      <alignment horizontal="center" vertical="center" wrapText="1"/>
    </xf>
    <xf numFmtId="0" fontId="22" fillId="26" borderId="29" xfId="54" applyFont="1" applyFill="1" applyBorder="1" applyAlignment="1">
      <alignment horizontal="left" vertical="center" wrapText="1"/>
      <protection/>
    </xf>
    <xf numFmtId="175" fontId="31" fillId="26" borderId="29" xfId="54" applyNumberFormat="1" applyFont="1" applyFill="1" applyBorder="1" applyAlignment="1">
      <alignment horizontal="center" vertical="center" wrapText="1"/>
      <protection/>
    </xf>
    <xf numFmtId="0" fontId="31" fillId="26" borderId="30" xfId="54" applyFont="1" applyFill="1" applyBorder="1" applyAlignment="1">
      <alignment horizontal="center" vertical="center" wrapText="1"/>
      <protection/>
    </xf>
    <xf numFmtId="0" fontId="24" fillId="7" borderId="29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22" fillId="26" borderId="31" xfId="0" applyFont="1" applyFill="1" applyBorder="1" applyAlignment="1">
      <alignment horizontal="left" vertical="center" wrapText="1"/>
    </xf>
    <xf numFmtId="172" fontId="27" fillId="26" borderId="14" xfId="0" applyNumberFormat="1" applyFont="1" applyFill="1" applyBorder="1" applyAlignment="1">
      <alignment horizontal="center" vertical="center"/>
    </xf>
    <xf numFmtId="172" fontId="27" fillId="26" borderId="10" xfId="0" applyNumberFormat="1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left" vertical="center" wrapText="1"/>
    </xf>
    <xf numFmtId="175" fontId="31" fillId="26" borderId="12" xfId="0" applyNumberFormat="1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3" fillId="26" borderId="35" xfId="0" applyFont="1" applyFill="1" applyBorder="1" applyAlignment="1">
      <alignment horizontal="center" vertical="center" wrapText="1"/>
    </xf>
    <xf numFmtId="0" fontId="24" fillId="26" borderId="29" xfId="0" applyNumberFormat="1" applyFont="1" applyFill="1" applyBorder="1" applyAlignment="1">
      <alignment horizontal="left" vertical="center" wrapText="1"/>
    </xf>
    <xf numFmtId="0" fontId="31" fillId="26" borderId="29" xfId="0" applyNumberFormat="1" applyFont="1" applyFill="1" applyBorder="1" applyAlignment="1">
      <alignment horizontal="center" vertical="center" wrapText="1"/>
    </xf>
    <xf numFmtId="0" fontId="33" fillId="26" borderId="30" xfId="0" applyNumberFormat="1" applyFont="1" applyFill="1" applyBorder="1" applyAlignment="1">
      <alignment horizontal="center" vertical="center" wrapText="1"/>
    </xf>
    <xf numFmtId="0" fontId="24" fillId="26" borderId="31" xfId="0" applyNumberFormat="1" applyFont="1" applyFill="1" applyBorder="1" applyAlignment="1">
      <alignment horizontal="left" vertical="center" wrapText="1"/>
    </xf>
    <xf numFmtId="0" fontId="31" fillId="26" borderId="31" xfId="0" applyNumberFormat="1" applyFont="1" applyFill="1" applyBorder="1" applyAlignment="1">
      <alignment horizontal="center" vertical="center" wrapText="1"/>
    </xf>
    <xf numFmtId="0" fontId="33" fillId="26" borderId="32" xfId="0" applyNumberFormat="1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horizontal="left" vertical="center" wrapText="1"/>
    </xf>
    <xf numFmtId="172" fontId="31" fillId="26" borderId="38" xfId="0" applyNumberFormat="1" applyFont="1" applyFill="1" applyBorder="1" applyAlignment="1">
      <alignment horizontal="center" vertical="center"/>
    </xf>
    <xf numFmtId="172" fontId="31" fillId="26" borderId="42" xfId="0" applyNumberFormat="1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left" vertical="center" wrapText="1"/>
    </xf>
    <xf numFmtId="172" fontId="31" fillId="26" borderId="31" xfId="0" applyNumberFormat="1" applyFont="1" applyFill="1" applyBorder="1" applyAlignment="1">
      <alignment horizontal="center" vertical="center"/>
    </xf>
    <xf numFmtId="172" fontId="31" fillId="26" borderId="32" xfId="0" applyNumberFormat="1" applyFont="1" applyFill="1" applyBorder="1" applyAlignment="1">
      <alignment horizontal="center" vertical="center"/>
    </xf>
    <xf numFmtId="2" fontId="31" fillId="26" borderId="31" xfId="0" applyNumberFormat="1" applyFont="1" applyFill="1" applyBorder="1" applyAlignment="1">
      <alignment horizontal="center" vertical="center" wrapText="1"/>
    </xf>
    <xf numFmtId="172" fontId="31" fillId="26" borderId="29" xfId="0" applyNumberFormat="1" applyFont="1" applyFill="1" applyBorder="1" applyAlignment="1">
      <alignment horizontal="center" vertical="center"/>
    </xf>
    <xf numFmtId="172" fontId="31" fillId="26" borderId="30" xfId="0" applyNumberFormat="1" applyFont="1" applyFill="1" applyBorder="1" applyAlignment="1">
      <alignment horizontal="center" vertical="center"/>
    </xf>
    <xf numFmtId="172" fontId="31" fillId="26" borderId="31" xfId="0" applyNumberFormat="1" applyFont="1" applyFill="1" applyBorder="1" applyAlignment="1">
      <alignment horizontal="center" vertical="center" wrapText="1"/>
    </xf>
    <xf numFmtId="172" fontId="31" fillId="26" borderId="30" xfId="0" applyNumberFormat="1" applyFont="1" applyFill="1" applyBorder="1" applyAlignment="1">
      <alignment horizontal="center" vertical="center" wrapText="1"/>
    </xf>
    <xf numFmtId="175" fontId="27" fillId="26" borderId="10" xfId="0" applyNumberFormat="1" applyFont="1" applyFill="1" applyBorder="1" applyAlignment="1">
      <alignment horizontal="center" vertical="center" wrapText="1"/>
    </xf>
    <xf numFmtId="172" fontId="31" fillId="26" borderId="12" xfId="0" applyNumberFormat="1" applyFont="1" applyFill="1" applyBorder="1" applyAlignment="1">
      <alignment horizontal="center" vertical="center" wrapText="1"/>
    </xf>
    <xf numFmtId="172" fontId="31" fillId="26" borderId="35" xfId="0" applyNumberFormat="1" applyFont="1" applyFill="1" applyBorder="1" applyAlignment="1">
      <alignment horizontal="center" vertical="center" wrapText="1"/>
    </xf>
    <xf numFmtId="172" fontId="31" fillId="26" borderId="32" xfId="0" applyNumberFormat="1" applyFont="1" applyFill="1" applyBorder="1" applyAlignment="1">
      <alignment horizontal="center" vertical="center" wrapText="1"/>
    </xf>
    <xf numFmtId="175" fontId="31" fillId="26" borderId="13" xfId="0" applyNumberFormat="1" applyFont="1" applyFill="1" applyBorder="1" applyAlignment="1">
      <alignment horizontal="center" vertical="center" wrapText="1"/>
    </xf>
    <xf numFmtId="0" fontId="31" fillId="26" borderId="44" xfId="0" applyFont="1" applyFill="1" applyBorder="1" applyAlignment="1">
      <alignment horizontal="center" vertical="center"/>
    </xf>
    <xf numFmtId="0" fontId="31" fillId="26" borderId="31" xfId="0" applyFont="1" applyFill="1" applyBorder="1" applyAlignment="1">
      <alignment horizontal="center" vertical="center"/>
    </xf>
    <xf numFmtId="0" fontId="31" fillId="26" borderId="32" xfId="0" applyFont="1" applyFill="1" applyBorder="1" applyAlignment="1">
      <alignment horizontal="center" vertical="center"/>
    </xf>
    <xf numFmtId="0" fontId="24" fillId="26" borderId="22" xfId="0" applyFont="1" applyFill="1" applyBorder="1" applyAlignment="1">
      <alignment horizontal="left" vertical="center" wrapText="1"/>
    </xf>
    <xf numFmtId="0" fontId="27" fillId="26" borderId="22" xfId="0" applyNumberFormat="1" applyFont="1" applyFill="1" applyBorder="1" applyAlignment="1">
      <alignment horizontal="center" vertical="center" wrapText="1"/>
    </xf>
    <xf numFmtId="0" fontId="26" fillId="26" borderId="19" xfId="0" applyNumberFormat="1" applyFont="1" applyFill="1" applyBorder="1" applyAlignment="1">
      <alignment horizontal="center" vertical="center" wrapText="1"/>
    </xf>
    <xf numFmtId="0" fontId="31" fillId="26" borderId="35" xfId="0" applyFont="1" applyFill="1" applyBorder="1" applyAlignment="1">
      <alignment horizontal="center" vertical="center" wrapText="1"/>
    </xf>
    <xf numFmtId="0" fontId="31" fillId="26" borderId="44" xfId="0" applyFont="1" applyFill="1" applyBorder="1" applyAlignment="1">
      <alignment horizontal="center" vertical="center" wrapText="1"/>
    </xf>
    <xf numFmtId="172" fontId="27" fillId="26" borderId="29" xfId="0" applyNumberFormat="1" applyFont="1" applyFill="1" applyBorder="1" applyAlignment="1">
      <alignment horizontal="center" vertical="center"/>
    </xf>
    <xf numFmtId="172" fontId="27" fillId="26" borderId="30" xfId="0" applyNumberFormat="1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left" vertical="center" wrapText="1"/>
    </xf>
    <xf numFmtId="175" fontId="31" fillId="26" borderId="16" xfId="0" applyNumberFormat="1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29" xfId="0" applyFont="1" applyFill="1" applyBorder="1" applyAlignment="1">
      <alignment horizontal="center" vertical="center"/>
    </xf>
    <xf numFmtId="0" fontId="31" fillId="26" borderId="30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left" wrapText="1"/>
    </xf>
    <xf numFmtId="175" fontId="27" fillId="26" borderId="15" xfId="0" applyNumberFormat="1" applyFont="1" applyFill="1" applyBorder="1" applyAlignment="1">
      <alignment horizontal="center" vertical="center" wrapText="1"/>
    </xf>
    <xf numFmtId="175" fontId="27" fillId="26" borderId="16" xfId="0" applyNumberFormat="1" applyFont="1" applyFill="1" applyBorder="1" applyAlignment="1">
      <alignment horizontal="center" vertical="center" wrapText="1"/>
    </xf>
    <xf numFmtId="0" fontId="27" fillId="26" borderId="23" xfId="0" applyFont="1" applyFill="1" applyBorder="1" applyAlignment="1">
      <alignment horizontal="center" vertical="center" wrapText="1"/>
    </xf>
    <xf numFmtId="175" fontId="27" fillId="26" borderId="29" xfId="0" applyNumberFormat="1" applyFont="1" applyFill="1" applyBorder="1" applyAlignment="1">
      <alignment horizontal="center" vertical="center" wrapText="1"/>
    </xf>
    <xf numFmtId="0" fontId="27" fillId="26" borderId="29" xfId="0" applyFont="1" applyFill="1" applyBorder="1" applyAlignment="1">
      <alignment horizontal="center" vertical="center" wrapText="1"/>
    </xf>
    <xf numFmtId="0" fontId="24" fillId="25" borderId="29" xfId="0" applyFont="1" applyFill="1" applyBorder="1" applyAlignment="1">
      <alignment horizontal="left" vertical="center" wrapText="1"/>
    </xf>
    <xf numFmtId="175" fontId="31" fillId="26" borderId="16" xfId="0" applyNumberFormat="1" applyFont="1" applyFill="1" applyBorder="1" applyAlignment="1">
      <alignment horizontal="center" vertical="center" wrapText="1"/>
    </xf>
    <xf numFmtId="175" fontId="31" fillId="26" borderId="15" xfId="0" applyNumberFormat="1" applyFont="1" applyFill="1" applyBorder="1" applyAlignment="1">
      <alignment horizontal="center" vertical="center" wrapText="1"/>
    </xf>
    <xf numFmtId="0" fontId="24" fillId="26" borderId="45" xfId="0" applyFont="1" applyFill="1" applyBorder="1" applyAlignment="1">
      <alignment horizontal="left" vertical="center" wrapText="1"/>
    </xf>
    <xf numFmtId="0" fontId="24" fillId="26" borderId="46" xfId="0" applyFont="1" applyFill="1" applyBorder="1" applyAlignment="1">
      <alignment horizontal="left" vertical="center" wrapText="1"/>
    </xf>
    <xf numFmtId="0" fontId="22" fillId="26" borderId="16" xfId="0" applyFont="1" applyFill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/>
    </xf>
    <xf numFmtId="0" fontId="29" fillId="26" borderId="44" xfId="0" applyFont="1" applyFill="1" applyBorder="1" applyAlignment="1">
      <alignment horizontal="center"/>
    </xf>
    <xf numFmtId="172" fontId="22" fillId="26" borderId="29" xfId="0" applyNumberFormat="1" applyFont="1" applyFill="1" applyBorder="1" applyAlignment="1">
      <alignment horizontal="center" vertical="center"/>
    </xf>
    <xf numFmtId="172" fontId="22" fillId="26" borderId="29" xfId="0" applyNumberFormat="1" applyFont="1" applyFill="1" applyBorder="1" applyAlignment="1">
      <alignment horizontal="center"/>
    </xf>
    <xf numFmtId="0" fontId="29" fillId="26" borderId="30" xfId="0" applyFont="1" applyFill="1" applyBorder="1" applyAlignment="1">
      <alignment horizontal="center"/>
    </xf>
    <xf numFmtId="0" fontId="26" fillId="26" borderId="30" xfId="0" applyFont="1" applyFill="1" applyBorder="1" applyAlignment="1">
      <alignment horizontal="center" vertical="center"/>
    </xf>
    <xf numFmtId="0" fontId="26" fillId="26" borderId="32" xfId="0" applyFont="1" applyFill="1" applyBorder="1" applyAlignment="1">
      <alignment horizontal="center" vertical="center"/>
    </xf>
    <xf numFmtId="0" fontId="24" fillId="26" borderId="29" xfId="0" applyFont="1" applyFill="1" applyBorder="1" applyAlignment="1">
      <alignment vertical="center" wrapText="1"/>
    </xf>
    <xf numFmtId="175" fontId="31" fillId="26" borderId="12" xfId="0" applyNumberFormat="1" applyFont="1" applyFill="1" applyBorder="1" applyAlignment="1">
      <alignment horizontal="center" vertical="center"/>
    </xf>
    <xf numFmtId="172" fontId="27" fillId="26" borderId="12" xfId="0" applyNumberFormat="1" applyFont="1" applyFill="1" applyBorder="1" applyAlignment="1">
      <alignment horizontal="center" vertical="center"/>
    </xf>
    <xf numFmtId="172" fontId="31" fillId="26" borderId="13" xfId="0" applyNumberFormat="1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 vertical="center"/>
    </xf>
    <xf numFmtId="0" fontId="26" fillId="26" borderId="44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left" vertical="top" wrapText="1"/>
    </xf>
    <xf numFmtId="2" fontId="37" fillId="26" borderId="31" xfId="0" applyNumberFormat="1" applyFont="1" applyFill="1" applyBorder="1" applyAlignment="1">
      <alignment horizontal="center" vertical="center" wrapText="1"/>
    </xf>
    <xf numFmtId="2" fontId="26" fillId="26" borderId="32" xfId="0" applyNumberFormat="1" applyFont="1" applyFill="1" applyBorder="1" applyAlignment="1">
      <alignment horizontal="center" vertical="center" wrapText="1"/>
    </xf>
    <xf numFmtId="175" fontId="37" fillId="26" borderId="31" xfId="0" applyNumberFormat="1" applyFont="1" applyFill="1" applyBorder="1" applyAlignment="1">
      <alignment horizontal="center" vertical="center" wrapText="1"/>
    </xf>
    <xf numFmtId="0" fontId="27" fillId="26" borderId="47" xfId="0" applyFont="1" applyFill="1" applyBorder="1" applyAlignment="1">
      <alignment horizontal="center" vertical="center" wrapText="1"/>
    </xf>
    <xf numFmtId="0" fontId="24" fillId="26" borderId="48" xfId="0" applyFont="1" applyFill="1" applyBorder="1" applyAlignment="1">
      <alignment horizontal="left" vertical="center" wrapText="1"/>
    </xf>
    <xf numFmtId="0" fontId="27" fillId="25" borderId="47" xfId="0" applyFont="1" applyFill="1" applyBorder="1" applyAlignment="1">
      <alignment horizontal="center" vertical="center" wrapText="1"/>
    </xf>
    <xf numFmtId="172" fontId="26" fillId="26" borderId="35" xfId="0" applyNumberFormat="1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vertical="center" wrapText="1"/>
    </xf>
    <xf numFmtId="0" fontId="27" fillId="26" borderId="30" xfId="0" applyFont="1" applyFill="1" applyBorder="1" applyAlignment="1">
      <alignment horizontal="center" vertical="center" wrapText="1"/>
    </xf>
    <xf numFmtId="2" fontId="31" fillId="26" borderId="29" xfId="0" applyNumberFormat="1" applyFont="1" applyFill="1" applyBorder="1" applyAlignment="1">
      <alignment horizontal="center" vertical="center" wrapText="1"/>
    </xf>
    <xf numFmtId="0" fontId="32" fillId="26" borderId="29" xfId="0" applyFont="1" applyFill="1" applyBorder="1" applyAlignment="1">
      <alignment/>
    </xf>
    <xf numFmtId="0" fontId="22" fillId="26" borderId="27" xfId="0" applyNumberFormat="1" applyFont="1" applyFill="1" applyBorder="1" applyAlignment="1">
      <alignment horizontal="left" vertical="center" wrapText="1"/>
    </xf>
    <xf numFmtId="2" fontId="31" fillId="26" borderId="12" xfId="0" applyNumberFormat="1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/>
    </xf>
    <xf numFmtId="0" fontId="24" fillId="26" borderId="46" xfId="0" applyFont="1" applyFill="1" applyBorder="1" applyAlignment="1">
      <alignment vertical="center" wrapText="1"/>
    </xf>
    <xf numFmtId="175" fontId="31" fillId="26" borderId="29" xfId="0" applyNumberFormat="1" applyFont="1" applyFill="1" applyBorder="1" applyAlignment="1">
      <alignment horizontal="center" vertical="center"/>
    </xf>
    <xf numFmtId="2" fontId="31" fillId="26" borderId="29" xfId="0" applyNumberFormat="1" applyFont="1" applyFill="1" applyBorder="1" applyAlignment="1">
      <alignment horizontal="center" vertical="center"/>
    </xf>
    <xf numFmtId="0" fontId="27" fillId="26" borderId="30" xfId="0" applyFont="1" applyFill="1" applyBorder="1" applyAlignment="1">
      <alignment horizontal="center" vertical="center"/>
    </xf>
    <xf numFmtId="0" fontId="24" fillId="26" borderId="49" xfId="0" applyNumberFormat="1" applyFont="1" applyFill="1" applyBorder="1" applyAlignment="1">
      <alignment horizontal="left" vertical="center" wrapText="1"/>
    </xf>
    <xf numFmtId="175" fontId="31" fillId="26" borderId="31" xfId="0" applyNumberFormat="1" applyFont="1" applyFill="1" applyBorder="1" applyAlignment="1">
      <alignment horizontal="center" vertical="center"/>
    </xf>
    <xf numFmtId="2" fontId="31" fillId="26" borderId="31" xfId="0" applyNumberFormat="1" applyFont="1" applyFill="1" applyBorder="1" applyAlignment="1">
      <alignment horizontal="center" vertical="center"/>
    </xf>
    <xf numFmtId="0" fontId="27" fillId="26" borderId="32" xfId="0" applyFont="1" applyFill="1" applyBorder="1" applyAlignment="1">
      <alignment horizontal="center" vertical="center"/>
    </xf>
    <xf numFmtId="2" fontId="26" fillId="26" borderId="31" xfId="0" applyNumberFormat="1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vertical="center" wrapText="1"/>
    </xf>
    <xf numFmtId="175" fontId="27" fillId="24" borderId="29" xfId="0" applyNumberFormat="1" applyFont="1" applyFill="1" applyBorder="1" applyAlignment="1">
      <alignment horizontal="center" vertical="center"/>
    </xf>
    <xf numFmtId="172" fontId="27" fillId="24" borderId="29" xfId="0" applyNumberFormat="1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horizontal="center" vertical="center" wrapText="1"/>
    </xf>
    <xf numFmtId="0" fontId="25" fillId="26" borderId="31" xfId="0" applyFont="1" applyFill="1" applyBorder="1" applyAlignment="1">
      <alignment horizontal="center" vertical="center" wrapText="1"/>
    </xf>
    <xf numFmtId="2" fontId="31" fillId="26" borderId="12" xfId="0" applyNumberFormat="1" applyFont="1" applyFill="1" applyBorder="1" applyAlignment="1">
      <alignment horizontal="center" vertical="center" wrapText="1"/>
    </xf>
    <xf numFmtId="0" fontId="26" fillId="26" borderId="35" xfId="0" applyFont="1" applyFill="1" applyBorder="1" applyAlignment="1">
      <alignment horizontal="center" vertical="center" wrapText="1"/>
    </xf>
    <xf numFmtId="0" fontId="26" fillId="26" borderId="30" xfId="0" applyFont="1" applyFill="1" applyBorder="1" applyAlignment="1">
      <alignment horizontal="center" vertical="center" wrapText="1"/>
    </xf>
    <xf numFmtId="0" fontId="24" fillId="26" borderId="31" xfId="0" applyFont="1" applyFill="1" applyBorder="1" applyAlignment="1">
      <alignment vertical="center" wrapText="1"/>
    </xf>
    <xf numFmtId="0" fontId="26" fillId="26" borderId="32" xfId="0" applyFont="1" applyFill="1" applyBorder="1" applyAlignment="1">
      <alignment horizontal="center" vertical="center" wrapText="1"/>
    </xf>
    <xf numFmtId="0" fontId="26" fillId="26" borderId="30" xfId="54" applyFont="1" applyFill="1" applyBorder="1" applyAlignment="1">
      <alignment horizontal="center" vertical="center" wrapText="1"/>
      <protection/>
    </xf>
    <xf numFmtId="172" fontId="26" fillId="26" borderId="29" xfId="0" applyNumberFormat="1" applyFont="1" applyFill="1" applyBorder="1" applyAlignment="1">
      <alignment horizontal="center" vertical="center" wrapText="1"/>
    </xf>
    <xf numFmtId="175" fontId="31" fillId="26" borderId="31" xfId="0" applyNumberFormat="1" applyFont="1" applyFill="1" applyBorder="1" applyAlignment="1">
      <alignment horizontal="center" vertical="center" wrapText="1"/>
    </xf>
    <xf numFmtId="172" fontId="26" fillId="26" borderId="32" xfId="0" applyNumberFormat="1" applyFont="1" applyFill="1" applyBorder="1" applyAlignment="1">
      <alignment horizontal="center" vertical="center" wrapText="1"/>
    </xf>
    <xf numFmtId="0" fontId="22" fillId="7" borderId="50" xfId="0" applyFont="1" applyFill="1" applyBorder="1" applyAlignment="1">
      <alignment horizontal="center" vertical="center" wrapText="1"/>
    </xf>
    <xf numFmtId="172" fontId="26" fillId="26" borderId="39" xfId="0" applyNumberFormat="1" applyFont="1" applyFill="1" applyBorder="1" applyAlignment="1">
      <alignment horizontal="center" vertical="center" wrapText="1"/>
    </xf>
    <xf numFmtId="2" fontId="27" fillId="24" borderId="50" xfId="0" applyNumberFormat="1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left" vertical="center" wrapText="1"/>
    </xf>
    <xf numFmtId="0" fontId="24" fillId="26" borderId="15" xfId="0" applyFont="1" applyFill="1" applyBorder="1" applyAlignment="1">
      <alignment horizontal="center" vertical="center" wrapText="1"/>
    </xf>
    <xf numFmtId="172" fontId="31" fillId="26" borderId="16" xfId="0" applyNumberFormat="1" applyFont="1" applyFill="1" applyBorder="1" applyAlignment="1">
      <alignment horizontal="center" vertical="center"/>
    </xf>
    <xf numFmtId="172" fontId="31" fillId="26" borderId="2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4" fillId="28" borderId="31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left" vertical="center" wrapText="1"/>
    </xf>
    <xf numFmtId="172" fontId="27" fillId="25" borderId="16" xfId="0" applyNumberFormat="1" applyFont="1" applyFill="1" applyBorder="1" applyAlignment="1">
      <alignment horizontal="center" vertical="center"/>
    </xf>
    <xf numFmtId="172" fontId="31" fillId="25" borderId="16" xfId="0" applyNumberFormat="1" applyFont="1" applyFill="1" applyBorder="1" applyAlignment="1">
      <alignment horizontal="center" vertical="center"/>
    </xf>
    <xf numFmtId="172" fontId="31" fillId="25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4" fillId="27" borderId="29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7" borderId="52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4" fillId="27" borderId="38" xfId="0" applyFont="1" applyFill="1" applyBorder="1" applyAlignment="1">
      <alignment horizontal="center" vertical="center" wrapText="1"/>
    </xf>
    <xf numFmtId="0" fontId="24" fillId="27" borderId="42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4" fillId="7" borderId="33" xfId="0" applyFont="1" applyFill="1" applyBorder="1" applyAlignment="1">
      <alignment horizontal="center" vertical="center" wrapText="1"/>
    </xf>
    <xf numFmtId="0" fontId="24" fillId="7" borderId="53" xfId="0" applyFont="1" applyFill="1" applyBorder="1" applyAlignment="1">
      <alignment horizontal="center" vertical="center" wrapText="1"/>
    </xf>
    <xf numFmtId="0" fontId="24" fillId="7" borderId="54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 wrapText="1"/>
    </xf>
    <xf numFmtId="0" fontId="24" fillId="7" borderId="56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55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27" borderId="26" xfId="0" applyFont="1" applyFill="1" applyBorder="1" applyAlignment="1">
      <alignment horizontal="center" vertical="center" wrapText="1"/>
    </xf>
    <xf numFmtId="0" fontId="24" fillId="28" borderId="29" xfId="0" applyFont="1" applyFill="1" applyBorder="1" applyAlignment="1">
      <alignment horizontal="center" vertical="center" wrapText="1"/>
    </xf>
    <xf numFmtId="172" fontId="27" fillId="25" borderId="29" xfId="0" applyNumberFormat="1" applyFont="1" applyFill="1" applyBorder="1" applyAlignment="1">
      <alignment horizontal="center" vertical="center"/>
    </xf>
    <xf numFmtId="172" fontId="27" fillId="25" borderId="57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15"/>
  <sheetViews>
    <sheetView tabSelected="1" view="pageBreakPreview" zoomScale="75" zoomScaleSheetLayoutView="75" zoomScalePageLayoutView="0" workbookViewId="0" topLeftCell="A103">
      <selection activeCell="D108" sqref="D108"/>
    </sheetView>
  </sheetViews>
  <sheetFormatPr defaultColWidth="9.00390625" defaultRowHeight="12.75"/>
  <cols>
    <col min="1" max="1" width="27.00390625" style="0" customWidth="1"/>
    <col min="2" max="2" width="78.125" style="0" customWidth="1"/>
    <col min="3" max="3" width="19.00390625" style="0" customWidth="1"/>
    <col min="4" max="4" width="14.125" style="0" customWidth="1"/>
    <col min="5" max="5" width="11.625" style="0" customWidth="1"/>
    <col min="6" max="6" width="15.625" style="0" customWidth="1"/>
    <col min="7" max="7" width="14.875" style="0" customWidth="1"/>
    <col min="8" max="8" width="10.125" style="0" customWidth="1"/>
  </cols>
  <sheetData>
    <row r="1" spans="1:7" ht="12.75">
      <c r="A1" s="253" t="s">
        <v>120</v>
      </c>
      <c r="B1" s="253"/>
      <c r="C1" s="253"/>
      <c r="D1" s="253"/>
      <c r="E1" s="253"/>
      <c r="F1" s="253"/>
      <c r="G1" s="253"/>
    </row>
    <row r="2" spans="1:7" ht="13.5" thickBot="1">
      <c r="A2" s="253"/>
      <c r="B2" s="253"/>
      <c r="C2" s="253"/>
      <c r="D2" s="253"/>
      <c r="E2" s="253"/>
      <c r="F2" s="253"/>
      <c r="G2" s="253"/>
    </row>
    <row r="3" spans="1:7" ht="15.75">
      <c r="A3" s="269" t="s">
        <v>7</v>
      </c>
      <c r="B3" s="256" t="s">
        <v>40</v>
      </c>
      <c r="C3" s="256" t="s">
        <v>6</v>
      </c>
      <c r="D3" s="256"/>
      <c r="E3" s="256"/>
      <c r="F3" s="256"/>
      <c r="G3" s="257"/>
    </row>
    <row r="4" spans="1:7" ht="15.75">
      <c r="A4" s="270"/>
      <c r="B4" s="247"/>
      <c r="C4" s="247" t="s">
        <v>0</v>
      </c>
      <c r="D4" s="247" t="s">
        <v>1</v>
      </c>
      <c r="E4" s="247"/>
      <c r="F4" s="247"/>
      <c r="G4" s="248"/>
    </row>
    <row r="5" spans="1:7" ht="28.5">
      <c r="A5" s="270"/>
      <c r="B5" s="258"/>
      <c r="C5" s="258"/>
      <c r="D5" s="61" t="s">
        <v>4</v>
      </c>
      <c r="E5" s="61" t="s">
        <v>3</v>
      </c>
      <c r="F5" s="61" t="s">
        <v>2</v>
      </c>
      <c r="G5" s="62" t="s">
        <v>5</v>
      </c>
    </row>
    <row r="6" spans="1:7" ht="18.75">
      <c r="A6" s="255" t="s">
        <v>14</v>
      </c>
      <c r="B6" s="83" t="s">
        <v>88</v>
      </c>
      <c r="C6" s="142">
        <f>D6+E6+F6+G6</f>
        <v>13847.806</v>
      </c>
      <c r="D6" s="92">
        <v>12251.179</v>
      </c>
      <c r="E6" s="92">
        <v>64.785</v>
      </c>
      <c r="F6" s="92">
        <v>1531.842</v>
      </c>
      <c r="G6" s="82"/>
    </row>
    <row r="7" spans="1:7" ht="18.75">
      <c r="A7" s="255"/>
      <c r="B7" s="83" t="s">
        <v>87</v>
      </c>
      <c r="C7" s="92">
        <f>D7+F7+G7+E7</f>
        <v>3078.598</v>
      </c>
      <c r="D7" s="92"/>
      <c r="E7" s="92">
        <v>2049.9</v>
      </c>
      <c r="F7" s="92">
        <v>999.498</v>
      </c>
      <c r="G7" s="80">
        <v>29.2</v>
      </c>
    </row>
    <row r="8" spans="1:7" ht="31.5">
      <c r="A8" s="249" t="s">
        <v>24</v>
      </c>
      <c r="B8" s="83" t="s">
        <v>146</v>
      </c>
      <c r="C8" s="116"/>
      <c r="D8" s="116"/>
      <c r="E8" s="116"/>
      <c r="F8" s="116">
        <v>7</v>
      </c>
      <c r="G8" s="229"/>
    </row>
    <row r="9" spans="1:7" ht="18.75">
      <c r="A9" s="254"/>
      <c r="B9" s="83" t="s">
        <v>114</v>
      </c>
      <c r="C9" s="116">
        <f>F9+D9+E9+G9</f>
        <v>22</v>
      </c>
      <c r="D9" s="116"/>
      <c r="E9" s="116"/>
      <c r="F9" s="116">
        <v>22</v>
      </c>
      <c r="G9" s="229"/>
    </row>
    <row r="10" spans="1:7" ht="18.75">
      <c r="A10" s="249" t="s">
        <v>25</v>
      </c>
      <c r="B10" s="85" t="s">
        <v>126</v>
      </c>
      <c r="C10" s="115">
        <f>D10+E10+F10+G10</f>
        <v>16.2</v>
      </c>
      <c r="D10" s="116"/>
      <c r="E10" s="80"/>
      <c r="F10" s="115">
        <v>16.2</v>
      </c>
      <c r="G10" s="117"/>
    </row>
    <row r="11" spans="1:7" ht="18.75">
      <c r="A11" s="254"/>
      <c r="B11" s="118" t="s">
        <v>127</v>
      </c>
      <c r="C11" s="119">
        <f>F11</f>
        <v>14.3</v>
      </c>
      <c r="D11" s="116"/>
      <c r="E11" s="116"/>
      <c r="F11" s="119">
        <v>14.3</v>
      </c>
      <c r="G11" s="120"/>
    </row>
    <row r="12" spans="1:7" ht="31.5">
      <c r="A12" s="249" t="s">
        <v>26</v>
      </c>
      <c r="B12" s="79" t="s">
        <v>121</v>
      </c>
      <c r="C12" s="80">
        <f>F12</f>
        <v>20.2</v>
      </c>
      <c r="D12" s="81"/>
      <c r="E12" s="80"/>
      <c r="F12" s="80">
        <v>20.2</v>
      </c>
      <c r="G12" s="82"/>
    </row>
    <row r="13" spans="1:7" ht="18.75">
      <c r="A13" s="250"/>
      <c r="B13" s="85" t="s">
        <v>109</v>
      </c>
      <c r="C13" s="80">
        <f>F13</f>
        <v>11.6</v>
      </c>
      <c r="D13" s="81"/>
      <c r="E13" s="80"/>
      <c r="F13" s="80">
        <v>11.6</v>
      </c>
      <c r="G13" s="82"/>
    </row>
    <row r="14" spans="1:7" ht="18.75">
      <c r="A14" s="254"/>
      <c r="B14" s="83" t="s">
        <v>30</v>
      </c>
      <c r="C14" s="84"/>
      <c r="D14" s="84"/>
      <c r="E14" s="84"/>
      <c r="F14" s="84"/>
      <c r="G14" s="82"/>
    </row>
    <row r="15" spans="1:7" ht="18.75">
      <c r="A15" s="250" t="s">
        <v>17</v>
      </c>
      <c r="B15" s="87" t="s">
        <v>57</v>
      </c>
      <c r="C15" s="80"/>
      <c r="D15" s="80"/>
      <c r="E15" s="80"/>
      <c r="F15" s="80"/>
      <c r="G15" s="82"/>
    </row>
    <row r="16" spans="1:7" ht="31.5">
      <c r="A16" s="254"/>
      <c r="B16" s="188" t="s">
        <v>145</v>
      </c>
      <c r="C16" s="80">
        <f>D16+E16+F16+G16</f>
        <v>138.6</v>
      </c>
      <c r="D16" s="80"/>
      <c r="E16" s="80"/>
      <c r="F16" s="80">
        <v>138.6</v>
      </c>
      <c r="G16" s="82"/>
    </row>
    <row r="17" spans="1:7" ht="18.75">
      <c r="A17" s="255" t="s">
        <v>18</v>
      </c>
      <c r="B17" s="202" t="s">
        <v>74</v>
      </c>
      <c r="C17" s="204"/>
      <c r="D17" s="205"/>
      <c r="E17" s="204"/>
      <c r="F17" s="204"/>
      <c r="G17" s="203"/>
    </row>
    <row r="18" spans="1:7" ht="31.5">
      <c r="A18" s="255"/>
      <c r="B18" s="202" t="s">
        <v>139</v>
      </c>
      <c r="C18" s="84">
        <f>F18</f>
        <v>85.663</v>
      </c>
      <c r="D18" s="84"/>
      <c r="E18" s="84"/>
      <c r="F18" s="84">
        <v>85.663</v>
      </c>
      <c r="G18" s="203"/>
    </row>
    <row r="19" spans="1:7" ht="18.75">
      <c r="A19" s="43"/>
      <c r="B19" s="87" t="s">
        <v>115</v>
      </c>
      <c r="C19" s="84">
        <f>D19+E19+F19+G19</f>
        <v>245.972</v>
      </c>
      <c r="D19" s="84"/>
      <c r="E19" s="84"/>
      <c r="F19" s="84">
        <v>245.972</v>
      </c>
      <c r="G19" s="203"/>
    </row>
    <row r="20" spans="1:7" ht="18.75">
      <c r="A20" s="43" t="s">
        <v>37</v>
      </c>
      <c r="B20" s="227" t="s">
        <v>79</v>
      </c>
      <c r="C20" s="231">
        <f>F20</f>
        <v>12.645</v>
      </c>
      <c r="D20" s="231"/>
      <c r="E20" s="231"/>
      <c r="F20" s="231">
        <v>12.645</v>
      </c>
      <c r="G20" s="232"/>
    </row>
    <row r="21" spans="1:7" ht="18.75">
      <c r="A21" s="233"/>
      <c r="B21" s="227" t="s">
        <v>147</v>
      </c>
      <c r="C21" s="231">
        <f>F21</f>
        <v>89.606</v>
      </c>
      <c r="D21" s="231"/>
      <c r="E21" s="231"/>
      <c r="F21" s="231">
        <v>89.606</v>
      </c>
      <c r="G21" s="234"/>
    </row>
    <row r="22" spans="1:7" ht="18.75">
      <c r="A22" s="73" t="s">
        <v>78</v>
      </c>
      <c r="B22" s="227" t="s">
        <v>79</v>
      </c>
      <c r="C22" s="84"/>
      <c r="D22" s="84"/>
      <c r="E22" s="84"/>
      <c r="F22" s="84"/>
      <c r="G22" s="230"/>
    </row>
    <row r="23" spans="1:7" ht="18.75">
      <c r="A23" s="249" t="s">
        <v>19</v>
      </c>
      <c r="B23" s="83" t="s">
        <v>76</v>
      </c>
      <c r="C23" s="166">
        <f>D23+F23</f>
        <v>1694.874</v>
      </c>
      <c r="D23" s="166">
        <v>1525.387</v>
      </c>
      <c r="E23" s="166"/>
      <c r="F23" s="166">
        <v>169.487</v>
      </c>
      <c r="G23" s="186"/>
    </row>
    <row r="24" spans="1:7" ht="31.5">
      <c r="A24" s="250"/>
      <c r="B24" s="87" t="s">
        <v>135</v>
      </c>
      <c r="C24" s="153">
        <f>F24</f>
        <v>657.202</v>
      </c>
      <c r="D24" s="153"/>
      <c r="E24" s="153"/>
      <c r="F24" s="153">
        <v>657.202</v>
      </c>
      <c r="G24" s="187"/>
    </row>
    <row r="25" spans="1:7" ht="19.5" thickBot="1">
      <c r="A25" s="252"/>
      <c r="B25" s="188" t="s">
        <v>77</v>
      </c>
      <c r="C25" s="153">
        <f>F25</f>
        <v>347.43</v>
      </c>
      <c r="D25" s="153"/>
      <c r="E25" s="153"/>
      <c r="F25" s="153">
        <v>347.43</v>
      </c>
      <c r="G25" s="187"/>
    </row>
    <row r="26" spans="1:7" ht="32.25" thickBot="1">
      <c r="A26" s="6" t="s">
        <v>97</v>
      </c>
      <c r="B26" s="46"/>
      <c r="C26" s="48">
        <f>SUM(C6:C25)</f>
        <v>20282.696000000004</v>
      </c>
      <c r="D26" s="42">
        <f>SUM(D6:D25)</f>
        <v>13776.566</v>
      </c>
      <c r="E26" s="8">
        <f>SUM(E6:E25)</f>
        <v>2114.685</v>
      </c>
      <c r="F26" s="8">
        <f>SUM(F6:F25)</f>
        <v>4369.245000000001</v>
      </c>
      <c r="G26" s="49">
        <f>SUM(G6:G25)</f>
        <v>29.2</v>
      </c>
    </row>
    <row r="27" spans="1:7" ht="19.5" customHeight="1">
      <c r="A27" s="254" t="s">
        <v>9</v>
      </c>
      <c r="B27" s="126" t="s">
        <v>119</v>
      </c>
      <c r="C27" s="224">
        <f>F27</f>
        <v>457</v>
      </c>
      <c r="D27" s="148"/>
      <c r="E27" s="128"/>
      <c r="F27" s="128">
        <v>457</v>
      </c>
      <c r="G27" s="225"/>
    </row>
    <row r="28" spans="1:7" ht="18.75">
      <c r="A28" s="255"/>
      <c r="B28" s="188" t="s">
        <v>82</v>
      </c>
      <c r="C28" s="80"/>
      <c r="D28" s="80"/>
      <c r="E28" s="80"/>
      <c r="F28" s="80"/>
      <c r="G28" s="226"/>
    </row>
    <row r="29" spans="1:7" ht="32.25" thickBot="1">
      <c r="A29" s="249"/>
      <c r="B29" s="227" t="s">
        <v>144</v>
      </c>
      <c r="C29" s="142">
        <f>F29</f>
        <v>117</v>
      </c>
      <c r="D29" s="92"/>
      <c r="E29" s="92"/>
      <c r="F29" s="142">
        <v>117</v>
      </c>
      <c r="G29" s="228"/>
    </row>
    <row r="30" spans="1:7" ht="32.25" thickBot="1">
      <c r="A30" s="6" t="s">
        <v>98</v>
      </c>
      <c r="B30" s="36"/>
      <c r="C30" s="24">
        <f>SUM(C27:C29)</f>
        <v>574</v>
      </c>
      <c r="D30" s="24"/>
      <c r="E30" s="24"/>
      <c r="F30" s="24">
        <f>SUM(F27:F29)</f>
        <v>574</v>
      </c>
      <c r="G30" s="1"/>
    </row>
    <row r="31" spans="1:7" ht="19.5" thickBot="1">
      <c r="A31" s="23" t="s">
        <v>15</v>
      </c>
      <c r="B31" s="105" t="s">
        <v>61</v>
      </c>
      <c r="C31" s="106">
        <f>E31+G31</f>
        <v>242.39999999999998</v>
      </c>
      <c r="D31" s="96"/>
      <c r="E31" s="96">
        <v>173.1</v>
      </c>
      <c r="F31" s="96"/>
      <c r="G31" s="98">
        <v>69.3</v>
      </c>
    </row>
    <row r="32" spans="1:7" ht="32.25" thickBot="1">
      <c r="A32" s="23" t="s">
        <v>16</v>
      </c>
      <c r="B32" s="105" t="s">
        <v>96</v>
      </c>
      <c r="C32" s="106">
        <f>E32+D32+F32+G32</f>
        <v>1020.865</v>
      </c>
      <c r="D32" s="96"/>
      <c r="E32" s="96">
        <v>956.765</v>
      </c>
      <c r="F32" s="96"/>
      <c r="G32" s="98">
        <v>64.1</v>
      </c>
    </row>
    <row r="33" spans="1:8" ht="63">
      <c r="A33" s="251" t="s">
        <v>100</v>
      </c>
      <c r="B33" s="83" t="s">
        <v>138</v>
      </c>
      <c r="C33" s="127">
        <f>F33</f>
        <v>5164.613</v>
      </c>
      <c r="D33" s="127"/>
      <c r="E33" s="127"/>
      <c r="F33" s="127">
        <v>5164.613</v>
      </c>
      <c r="G33" s="201"/>
      <c r="H33" s="63"/>
    </row>
    <row r="34" spans="1:7" ht="18.75">
      <c r="A34" s="250"/>
      <c r="B34" s="133" t="s">
        <v>76</v>
      </c>
      <c r="C34" s="92"/>
      <c r="D34" s="92"/>
      <c r="E34" s="92"/>
      <c r="F34" s="92"/>
      <c r="G34" s="82"/>
    </row>
    <row r="35" spans="1:7" ht="32.25" thickBot="1">
      <c r="A35" s="252"/>
      <c r="B35" s="123" t="s">
        <v>102</v>
      </c>
      <c r="C35" s="92">
        <f>F35+G35</f>
        <v>9390.901</v>
      </c>
      <c r="D35" s="92"/>
      <c r="E35" s="92"/>
      <c r="F35" s="92">
        <v>9390.901</v>
      </c>
      <c r="G35" s="93"/>
    </row>
    <row r="36" spans="1:7" ht="32.25" thickBot="1">
      <c r="A36" s="15" t="s">
        <v>99</v>
      </c>
      <c r="B36" s="37"/>
      <c r="C36" s="24">
        <f>SUM(C33:C35)</f>
        <v>14555.514</v>
      </c>
      <c r="D36" s="18"/>
      <c r="E36" s="18"/>
      <c r="F36" s="24">
        <f>SUM(F33:F35)</f>
        <v>14555.514</v>
      </c>
      <c r="G36" s="35">
        <f>SUM(G33:G35)</f>
        <v>0</v>
      </c>
    </row>
    <row r="37" spans="1:7" ht="31.5">
      <c r="A37" s="251" t="s">
        <v>13</v>
      </c>
      <c r="B37" s="99" t="s">
        <v>124</v>
      </c>
      <c r="C37" s="100">
        <f>F37</f>
        <v>2926.343</v>
      </c>
      <c r="D37" s="100"/>
      <c r="E37" s="100"/>
      <c r="F37" s="100">
        <v>2926.343</v>
      </c>
      <c r="G37" s="101"/>
    </row>
    <row r="38" spans="1:7" ht="32.25" thickBot="1">
      <c r="A38" s="252"/>
      <c r="B38" s="102" t="s">
        <v>125</v>
      </c>
      <c r="C38" s="103">
        <f>F38</f>
        <v>1861.466</v>
      </c>
      <c r="D38" s="103"/>
      <c r="E38" s="103"/>
      <c r="F38" s="103">
        <v>1861.466</v>
      </c>
      <c r="G38" s="104"/>
    </row>
    <row r="39" spans="1:7" ht="19.5" thickBot="1">
      <c r="A39" s="6" t="s">
        <v>51</v>
      </c>
      <c r="B39" s="19"/>
      <c r="C39" s="60">
        <f>SUM(C37:C38)</f>
        <v>4787.808999999999</v>
      </c>
      <c r="D39" s="20"/>
      <c r="E39" s="20"/>
      <c r="F39" s="60">
        <f>SUM(F37:F38)</f>
        <v>4787.808999999999</v>
      </c>
      <c r="G39" s="21"/>
    </row>
    <row r="40" spans="1:7" ht="19.5" thickBot="1">
      <c r="A40" s="38" t="s">
        <v>10</v>
      </c>
      <c r="B40" s="155" t="s">
        <v>65</v>
      </c>
      <c r="C40" s="156">
        <f>D40+F40</f>
        <v>229</v>
      </c>
      <c r="D40" s="128">
        <v>6</v>
      </c>
      <c r="E40" s="156"/>
      <c r="F40" s="128">
        <v>223</v>
      </c>
      <c r="G40" s="157"/>
    </row>
    <row r="41" spans="1:7" ht="63.75" thickBot="1">
      <c r="A41" s="23" t="s">
        <v>58</v>
      </c>
      <c r="B41" s="94" t="s">
        <v>131</v>
      </c>
      <c r="C41" s="95">
        <f>F41</f>
        <v>324.915</v>
      </c>
      <c r="D41" s="95"/>
      <c r="E41" s="95"/>
      <c r="F41" s="95">
        <v>324.915</v>
      </c>
      <c r="G41" s="147"/>
    </row>
    <row r="42" spans="1:7" ht="48" thickBot="1">
      <c r="A42" s="23" t="s">
        <v>11</v>
      </c>
      <c r="B42" s="94" t="s">
        <v>123</v>
      </c>
      <c r="C42" s="95">
        <f>G42</f>
        <v>38485.3</v>
      </c>
      <c r="D42" s="96"/>
      <c r="E42" s="96"/>
      <c r="F42" s="97">
        <v>0</v>
      </c>
      <c r="G42" s="98">
        <v>38485.3</v>
      </c>
    </row>
    <row r="43" spans="1:7" ht="31.5">
      <c r="A43" s="251" t="s">
        <v>8</v>
      </c>
      <c r="B43" s="126" t="s">
        <v>91</v>
      </c>
      <c r="C43" s="127">
        <f>F43+E43+D43</f>
        <v>21184.656000000003</v>
      </c>
      <c r="D43" s="127">
        <v>11752.019</v>
      </c>
      <c r="E43" s="128">
        <v>1203.706</v>
      </c>
      <c r="F43" s="128">
        <v>8228.931</v>
      </c>
      <c r="G43" s="129"/>
    </row>
    <row r="44" spans="1:7" ht="31.5">
      <c r="A44" s="250"/>
      <c r="B44" s="130" t="s">
        <v>130</v>
      </c>
      <c r="C44" s="131">
        <f>D44+F44</f>
        <v>4672.259</v>
      </c>
      <c r="D44" s="131">
        <v>3487.977</v>
      </c>
      <c r="E44" s="131"/>
      <c r="F44" s="131">
        <v>1184.282</v>
      </c>
      <c r="G44" s="132"/>
    </row>
    <row r="45" spans="1:7" ht="18.75">
      <c r="A45" s="250"/>
      <c r="B45" s="130" t="s">
        <v>67</v>
      </c>
      <c r="C45" s="131"/>
      <c r="D45" s="131"/>
      <c r="E45" s="131"/>
      <c r="F45" s="131"/>
      <c r="G45" s="132"/>
    </row>
    <row r="46" spans="1:7" ht="32.25" thickBot="1">
      <c r="A46" s="252"/>
      <c r="B46" s="133" t="s">
        <v>105</v>
      </c>
      <c r="C46" s="134">
        <f>F46</f>
        <v>4207.094</v>
      </c>
      <c r="D46" s="134"/>
      <c r="E46" s="134"/>
      <c r="F46" s="134">
        <v>4207.094</v>
      </c>
      <c r="G46" s="135"/>
    </row>
    <row r="47" spans="1:7" ht="32.25" thickBot="1">
      <c r="A47" s="6" t="s">
        <v>44</v>
      </c>
      <c r="B47" s="39"/>
      <c r="C47" s="50">
        <f>SUM(C43:C46)</f>
        <v>30064.009000000002</v>
      </c>
      <c r="D47" s="50">
        <f>SUM(D43:D46)</f>
        <v>15239.996</v>
      </c>
      <c r="E47" s="50">
        <f>SUM(E43:E46)</f>
        <v>1203.706</v>
      </c>
      <c r="F47" s="50">
        <f>SUM(F43:F46)</f>
        <v>13620.307</v>
      </c>
      <c r="G47" s="66"/>
    </row>
    <row r="48" spans="1:7" ht="31.5">
      <c r="A48" s="251" t="s">
        <v>20</v>
      </c>
      <c r="B48" s="83" t="s">
        <v>143</v>
      </c>
      <c r="C48" s="84">
        <f>F48</f>
        <v>1500.132</v>
      </c>
      <c r="D48" s="222"/>
      <c r="E48" s="222"/>
      <c r="F48" s="84">
        <v>1500.132</v>
      </c>
      <c r="G48" s="167"/>
    </row>
    <row r="49" spans="1:7" ht="18.75">
      <c r="A49" s="250"/>
      <c r="B49" s="130" t="s">
        <v>113</v>
      </c>
      <c r="C49" s="80">
        <f>F49</f>
        <v>849.808</v>
      </c>
      <c r="D49" s="222"/>
      <c r="E49" s="222"/>
      <c r="F49" s="80">
        <v>849.808</v>
      </c>
      <c r="G49" s="186"/>
    </row>
    <row r="50" spans="1:7" ht="32.25" thickBot="1">
      <c r="A50" s="252"/>
      <c r="B50" s="133" t="s">
        <v>90</v>
      </c>
      <c r="C50" s="92">
        <f>F50</f>
        <v>161.8</v>
      </c>
      <c r="D50" s="223"/>
      <c r="E50" s="223"/>
      <c r="F50" s="92">
        <v>161.8</v>
      </c>
      <c r="G50" s="187"/>
    </row>
    <row r="51" spans="1:7" ht="32.25" thickBot="1">
      <c r="A51" s="6" t="s">
        <v>45</v>
      </c>
      <c r="B51" s="25"/>
      <c r="C51" s="51">
        <f>SUM(C48:C50)</f>
        <v>2511.7400000000002</v>
      </c>
      <c r="D51" s="8"/>
      <c r="E51" s="8"/>
      <c r="F51" s="51">
        <f>SUM(F48:F50)</f>
        <v>2511.7400000000002</v>
      </c>
      <c r="G51" s="17"/>
    </row>
    <row r="52" spans="1:7" ht="18.75">
      <c r="A52" s="251" t="s">
        <v>21</v>
      </c>
      <c r="B52" s="162" t="s">
        <v>76</v>
      </c>
      <c r="C52" s="163">
        <f>E52+F52</f>
        <v>0</v>
      </c>
      <c r="D52" s="164"/>
      <c r="E52" s="163"/>
      <c r="F52" s="164"/>
      <c r="G52" s="165"/>
    </row>
    <row r="53" spans="1:7" ht="47.25">
      <c r="A53" s="250"/>
      <c r="B53" s="83" t="s">
        <v>132</v>
      </c>
      <c r="C53" s="166">
        <f>F53</f>
        <v>1737.689</v>
      </c>
      <c r="D53" s="166"/>
      <c r="E53" s="143"/>
      <c r="F53" s="166">
        <v>1737.689</v>
      </c>
      <c r="G53" s="167"/>
    </row>
    <row r="54" spans="1:7" ht="19.5" thickBot="1">
      <c r="A54" s="252"/>
      <c r="B54" s="168" t="s">
        <v>83</v>
      </c>
      <c r="C54" s="153"/>
      <c r="D54" s="153"/>
      <c r="E54" s="153"/>
      <c r="F54" s="153"/>
      <c r="G54" s="154"/>
    </row>
    <row r="55" spans="1:7" ht="32.25" thickBot="1">
      <c r="A55" s="15" t="s">
        <v>46</v>
      </c>
      <c r="B55" s="2"/>
      <c r="C55" s="51">
        <f>SUM(C52:C54)</f>
        <v>1737.689</v>
      </c>
      <c r="D55" s="8"/>
      <c r="E55" s="51">
        <f>SUM(E52:E54)</f>
        <v>0</v>
      </c>
      <c r="F55" s="51">
        <f>SUM(F52:F54)</f>
        <v>1737.689</v>
      </c>
      <c r="G55" s="17"/>
    </row>
    <row r="56" spans="1:7" ht="31.5">
      <c r="A56" s="251" t="s">
        <v>22</v>
      </c>
      <c r="B56" s="126" t="s">
        <v>108</v>
      </c>
      <c r="C56" s="128">
        <f>F56</f>
        <v>1530.8</v>
      </c>
      <c r="D56" s="128"/>
      <c r="E56" s="128"/>
      <c r="F56" s="128">
        <v>1530.8</v>
      </c>
      <c r="G56" s="158"/>
    </row>
    <row r="57" spans="1:7" ht="18.75">
      <c r="A57" s="250"/>
      <c r="B57" s="83" t="s">
        <v>85</v>
      </c>
      <c r="C57" s="80">
        <f>F57</f>
        <v>42.8</v>
      </c>
      <c r="D57" s="80"/>
      <c r="E57" s="80"/>
      <c r="F57" s="80">
        <v>42.8</v>
      </c>
      <c r="G57" s="158"/>
    </row>
    <row r="58" spans="1:7" ht="32.25" thickBot="1">
      <c r="A58" s="252"/>
      <c r="B58" s="139" t="s">
        <v>107</v>
      </c>
      <c r="C58" s="88">
        <f>F58</f>
        <v>234.3</v>
      </c>
      <c r="D58" s="88"/>
      <c r="E58" s="88"/>
      <c r="F58" s="88">
        <v>234.3</v>
      </c>
      <c r="G58" s="159"/>
    </row>
    <row r="59" spans="1:7" ht="48" thickBot="1">
      <c r="A59" s="15" t="s">
        <v>43</v>
      </c>
      <c r="B59" s="86"/>
      <c r="C59" s="16">
        <f>SUM(C56:C58)</f>
        <v>1807.8999999999999</v>
      </c>
      <c r="D59" s="16"/>
      <c r="E59" s="16"/>
      <c r="F59" s="16">
        <f>SUM(F56:F58)</f>
        <v>1807.8999999999999</v>
      </c>
      <c r="G59" s="26"/>
    </row>
    <row r="60" spans="1:7" ht="18.75">
      <c r="A60" s="262" t="s">
        <v>23</v>
      </c>
      <c r="B60" s="126" t="s">
        <v>116</v>
      </c>
      <c r="C60" s="189">
        <f>D60+E60+F60+G60</f>
        <v>14.624</v>
      </c>
      <c r="D60" s="190"/>
      <c r="E60" s="190"/>
      <c r="F60" s="189">
        <v>14.624</v>
      </c>
      <c r="G60" s="190"/>
    </row>
    <row r="61" spans="1:7" ht="18.75">
      <c r="A61" s="263"/>
      <c r="B61" s="91" t="s">
        <v>118</v>
      </c>
      <c r="C61" s="191">
        <f>D61+E61+F61</f>
        <v>962.875</v>
      </c>
      <c r="D61" s="191"/>
      <c r="E61" s="192"/>
      <c r="F61" s="192">
        <v>962.875</v>
      </c>
      <c r="G61" s="193"/>
    </row>
    <row r="62" spans="1:7" ht="19.5" thickBot="1">
      <c r="A62" s="263"/>
      <c r="B62" s="194" t="s">
        <v>117</v>
      </c>
      <c r="C62" s="197">
        <f>D62+F62</f>
        <v>1242.739</v>
      </c>
      <c r="D62" s="197">
        <v>1049.416</v>
      </c>
      <c r="E62" s="195"/>
      <c r="F62" s="197">
        <v>193.323</v>
      </c>
      <c r="G62" s="196"/>
    </row>
    <row r="63" spans="1:7" ht="19.5" thickBot="1">
      <c r="A63" s="264"/>
      <c r="B63" s="162" t="s">
        <v>76</v>
      </c>
      <c r="C63" s="197">
        <f>F63</f>
        <v>40.781</v>
      </c>
      <c r="D63" s="195"/>
      <c r="E63" s="195"/>
      <c r="F63" s="197">
        <v>40.781</v>
      </c>
      <c r="G63" s="218"/>
    </row>
    <row r="64" spans="1:7" ht="50.25" customHeight="1" thickBot="1">
      <c r="A64" s="15" t="s">
        <v>42</v>
      </c>
      <c r="B64" s="219"/>
      <c r="C64" s="220">
        <f>SUM(C60:C63)</f>
        <v>2261.0190000000002</v>
      </c>
      <c r="D64" s="220">
        <f>SUM(D60:D63)</f>
        <v>1049.416</v>
      </c>
      <c r="E64" s="220">
        <f>SUM(E60:E63)</f>
        <v>0</v>
      </c>
      <c r="F64" s="220">
        <f>SUM(F60:F63)</f>
        <v>1211.603</v>
      </c>
      <c r="G64" s="221">
        <f>SUM(G60:G62)</f>
        <v>0</v>
      </c>
    </row>
    <row r="65" spans="1:7" ht="31.5">
      <c r="A65" s="259" t="s">
        <v>69</v>
      </c>
      <c r="B65" s="206" t="s">
        <v>140</v>
      </c>
      <c r="C65" s="189">
        <f>F65</f>
        <v>68.3</v>
      </c>
      <c r="D65" s="207"/>
      <c r="E65" s="208"/>
      <c r="F65" s="207">
        <v>68.3</v>
      </c>
      <c r="G65" s="209"/>
    </row>
    <row r="66" spans="1:7" ht="18.75">
      <c r="A66" s="260"/>
      <c r="B66" s="210" t="s">
        <v>141</v>
      </c>
      <c r="C66" s="211">
        <f>F66</f>
        <v>9.6</v>
      </c>
      <c r="D66" s="212"/>
      <c r="E66" s="166"/>
      <c r="F66" s="166">
        <v>9.6</v>
      </c>
      <c r="G66" s="213"/>
    </row>
    <row r="67" spans="1:7" ht="19.5" thickBot="1">
      <c r="A67" s="261"/>
      <c r="B67" s="214" t="s">
        <v>142</v>
      </c>
      <c r="C67" s="215">
        <f>F67</f>
        <v>1041.1</v>
      </c>
      <c r="D67" s="216"/>
      <c r="E67" s="153"/>
      <c r="F67" s="153">
        <v>1041.1</v>
      </c>
      <c r="G67" s="217"/>
    </row>
    <row r="68" spans="1:7" ht="32.25" thickBot="1">
      <c r="A68" s="40" t="s">
        <v>68</v>
      </c>
      <c r="B68" s="41"/>
      <c r="C68" s="48">
        <f>SUM(C65:C67)</f>
        <v>1119</v>
      </c>
      <c r="D68" s="42"/>
      <c r="E68" s="8"/>
      <c r="F68" s="51">
        <f>SUM(F65:F67)</f>
        <v>1119</v>
      </c>
      <c r="G68" s="17"/>
    </row>
    <row r="69" spans="1:7" ht="18.75">
      <c r="A69" s="251" t="s">
        <v>27</v>
      </c>
      <c r="B69" s="139" t="s">
        <v>67</v>
      </c>
      <c r="C69" s="151"/>
      <c r="D69" s="88"/>
      <c r="E69" s="88" t="s">
        <v>64</v>
      </c>
      <c r="F69" s="151"/>
      <c r="G69" s="152"/>
    </row>
    <row r="70" spans="1:7" ht="19.5" thickBot="1">
      <c r="A70" s="250"/>
      <c r="B70" s="102" t="s">
        <v>63</v>
      </c>
      <c r="C70" s="153"/>
      <c r="D70" s="153"/>
      <c r="E70" s="153"/>
      <c r="F70" s="153"/>
      <c r="G70" s="154"/>
    </row>
    <row r="71" spans="1:7" ht="32.25" thickBot="1">
      <c r="A71" s="6" t="s">
        <v>52</v>
      </c>
      <c r="B71" s="7"/>
      <c r="C71" s="51">
        <f>SUM(C69:C70)</f>
        <v>0</v>
      </c>
      <c r="D71" s="8"/>
      <c r="E71" s="9"/>
      <c r="F71" s="51">
        <f>SUM(F69:F70)</f>
        <v>0</v>
      </c>
      <c r="G71" s="10"/>
    </row>
    <row r="72" spans="1:7" ht="32.25" customHeight="1" thickBot="1">
      <c r="A72" s="265" t="s">
        <v>93</v>
      </c>
      <c r="B72" s="94" t="s">
        <v>86</v>
      </c>
      <c r="C72" s="96"/>
      <c r="D72" s="96"/>
      <c r="E72" s="96"/>
      <c r="F72" s="96"/>
      <c r="G72" s="122"/>
    </row>
    <row r="73" spans="1:7" ht="32.25" thickBot="1">
      <c r="A73" s="266"/>
      <c r="B73" s="102" t="s">
        <v>137</v>
      </c>
      <c r="C73" s="198">
        <f>D73+E73+F73+G73</f>
        <v>47.4</v>
      </c>
      <c r="D73" s="96"/>
      <c r="E73" s="96">
        <v>29.5</v>
      </c>
      <c r="F73" s="96">
        <v>17.9</v>
      </c>
      <c r="G73" s="122"/>
    </row>
    <row r="74" spans="1:7" ht="32.25" thickBot="1">
      <c r="A74" s="12" t="s">
        <v>136</v>
      </c>
      <c r="B74" s="174"/>
      <c r="C74" s="200">
        <f>C73+C72</f>
        <v>47.4</v>
      </c>
      <c r="D74" s="200">
        <f>D73+D72</f>
        <v>0</v>
      </c>
      <c r="E74" s="200">
        <f>E73+E72</f>
        <v>29.5</v>
      </c>
      <c r="F74" s="200">
        <f>F73+F72</f>
        <v>17.9</v>
      </c>
      <c r="G74" s="200">
        <f>G73+G72</f>
        <v>0</v>
      </c>
    </row>
    <row r="75" spans="1:7" ht="19.5" thickBot="1">
      <c r="A75" s="121" t="s">
        <v>128</v>
      </c>
      <c r="B75" s="199" t="s">
        <v>129</v>
      </c>
      <c r="C75" s="106">
        <f>F75</f>
        <v>395.6</v>
      </c>
      <c r="D75" s="96"/>
      <c r="E75" s="96"/>
      <c r="F75" s="96">
        <v>395.6</v>
      </c>
      <c r="G75" s="122"/>
    </row>
    <row r="76" spans="1:7" ht="31.5">
      <c r="A76" s="250" t="s">
        <v>28</v>
      </c>
      <c r="B76" s="87" t="s">
        <v>106</v>
      </c>
      <c r="C76" s="88">
        <f>D76+E76+F76+G76</f>
        <v>1342.136</v>
      </c>
      <c r="D76" s="88"/>
      <c r="E76" s="89">
        <v>1342.136</v>
      </c>
      <c r="F76" s="89"/>
      <c r="G76" s="90"/>
    </row>
    <row r="77" spans="1:7" ht="19.5" thickBot="1">
      <c r="A77" s="250"/>
      <c r="B77" s="91" t="s">
        <v>122</v>
      </c>
      <c r="C77" s="92">
        <f>E77</f>
        <v>29.705</v>
      </c>
      <c r="D77" s="92"/>
      <c r="E77" s="92">
        <v>29.705</v>
      </c>
      <c r="F77" s="92"/>
      <c r="G77" s="93"/>
    </row>
    <row r="78" spans="1:7" ht="33.75" customHeight="1" thickBot="1">
      <c r="A78" s="12" t="s">
        <v>47</v>
      </c>
      <c r="B78" s="13"/>
      <c r="C78" s="52">
        <f>SUM(C76:C77)</f>
        <v>1371.841</v>
      </c>
      <c r="D78" s="14"/>
      <c r="E78" s="52">
        <f>SUM(E76:E77)</f>
        <v>1371.841</v>
      </c>
      <c r="F78" s="52">
        <f>SUM(F76:F77)</f>
        <v>0</v>
      </c>
      <c r="G78" s="57"/>
    </row>
    <row r="79" spans="1:7" ht="18.75">
      <c r="A79" s="259" t="s">
        <v>34</v>
      </c>
      <c r="B79" s="177" t="s">
        <v>103</v>
      </c>
      <c r="C79" s="169">
        <f>F79+E79</f>
        <v>1162.201</v>
      </c>
      <c r="D79" s="170"/>
      <c r="E79" s="175">
        <v>527.236</v>
      </c>
      <c r="F79" s="176">
        <v>634.965</v>
      </c>
      <c r="G79" s="171"/>
    </row>
    <row r="80" spans="1:7" ht="19.5" thickBot="1">
      <c r="A80" s="261"/>
      <c r="B80" s="178" t="s">
        <v>133</v>
      </c>
      <c r="C80" s="172">
        <f>E80+F80</f>
        <v>37.293</v>
      </c>
      <c r="D80" s="172"/>
      <c r="E80" s="84">
        <v>29.593</v>
      </c>
      <c r="F80" s="84">
        <v>7.7</v>
      </c>
      <c r="G80" s="173"/>
    </row>
    <row r="81" spans="1:7" ht="32.25" thickBot="1">
      <c r="A81" s="6" t="s">
        <v>134</v>
      </c>
      <c r="B81" s="174"/>
      <c r="C81" s="52">
        <f>SUM(C79:C80)</f>
        <v>1199.494</v>
      </c>
      <c r="D81" s="52">
        <f>SUM(D79:D80)</f>
        <v>0</v>
      </c>
      <c r="E81" s="52">
        <f>SUM(E79:E80)</f>
        <v>556.829</v>
      </c>
      <c r="F81" s="52">
        <f>SUM(F79:F80)</f>
        <v>642.6650000000001</v>
      </c>
      <c r="G81" s="52">
        <f>SUM(G79:G80)</f>
        <v>0</v>
      </c>
    </row>
    <row r="82" spans="1:7" ht="18.75">
      <c r="A82" s="251" t="s">
        <v>35</v>
      </c>
      <c r="B82" s="83" t="s">
        <v>95</v>
      </c>
      <c r="C82" s="145">
        <f>F82</f>
        <v>148.2</v>
      </c>
      <c r="D82" s="145"/>
      <c r="E82" s="145"/>
      <c r="F82" s="145">
        <v>148.2</v>
      </c>
      <c r="G82" s="146"/>
    </row>
    <row r="83" spans="1:7" ht="19.5" thickBot="1">
      <c r="A83" s="252"/>
      <c r="B83" s="123" t="s">
        <v>94</v>
      </c>
      <c r="C83" s="92">
        <f>F83</f>
        <v>34.9</v>
      </c>
      <c r="D83" s="92"/>
      <c r="E83" s="92"/>
      <c r="F83" s="92">
        <v>34.9</v>
      </c>
      <c r="G83" s="93"/>
    </row>
    <row r="84" spans="1:7" ht="32.25" thickBot="1">
      <c r="A84" s="22" t="s">
        <v>48</v>
      </c>
      <c r="B84" s="32"/>
      <c r="C84" s="33">
        <f>C82+C83</f>
        <v>183.1</v>
      </c>
      <c r="D84" s="33"/>
      <c r="E84" s="33"/>
      <c r="F84" s="33">
        <f>F82+F83</f>
        <v>183.1</v>
      </c>
      <c r="G84" s="34"/>
    </row>
    <row r="85" spans="1:7" ht="18.75">
      <c r="A85" s="251" t="s">
        <v>36</v>
      </c>
      <c r="B85" s="107" t="s">
        <v>92</v>
      </c>
      <c r="C85" s="108">
        <f>F85</f>
        <v>13.3</v>
      </c>
      <c r="D85" s="109"/>
      <c r="E85" s="109"/>
      <c r="F85" s="109">
        <v>13.3</v>
      </c>
      <c r="G85" s="113"/>
    </row>
    <row r="86" spans="1:7" ht="19.5" thickBot="1">
      <c r="A86" s="252"/>
      <c r="B86" s="110" t="s">
        <v>89</v>
      </c>
      <c r="C86" s="111">
        <f>D86+E86+F86+G86</f>
        <v>29.6</v>
      </c>
      <c r="D86" s="112"/>
      <c r="E86" s="112">
        <v>29.6</v>
      </c>
      <c r="F86" s="112"/>
      <c r="G86" s="114"/>
    </row>
    <row r="87" spans="1:7" ht="32.25" thickBot="1">
      <c r="A87" s="12" t="s">
        <v>66</v>
      </c>
      <c r="B87" s="29"/>
      <c r="C87" s="30">
        <f>SUM(C85:C86)</f>
        <v>42.900000000000006</v>
      </c>
      <c r="D87" s="31"/>
      <c r="E87" s="31">
        <f>SUM(E85:E86)</f>
        <v>29.6</v>
      </c>
      <c r="F87" s="31">
        <f>SUM(F85:F86)</f>
        <v>13.3</v>
      </c>
      <c r="G87" s="28"/>
    </row>
    <row r="88" spans="1:7" ht="15.75">
      <c r="A88" s="251" t="s">
        <v>62</v>
      </c>
      <c r="B88" s="179" t="s">
        <v>84</v>
      </c>
      <c r="C88" s="180">
        <f>F88</f>
        <v>376.3</v>
      </c>
      <c r="D88" s="181"/>
      <c r="E88" s="181"/>
      <c r="F88" s="180">
        <v>376.3</v>
      </c>
      <c r="G88" s="182"/>
    </row>
    <row r="89" spans="1:7" ht="16.5" thickBot="1">
      <c r="A89" s="250"/>
      <c r="B89" s="83" t="s">
        <v>70</v>
      </c>
      <c r="C89" s="183">
        <f>F89</f>
        <v>17.4</v>
      </c>
      <c r="D89" s="184"/>
      <c r="E89" s="184"/>
      <c r="F89" s="183">
        <v>17.4</v>
      </c>
      <c r="G89" s="185"/>
    </row>
    <row r="90" spans="1:7" ht="32.25" thickBot="1">
      <c r="A90" s="44" t="s">
        <v>71</v>
      </c>
      <c r="B90" s="45"/>
      <c r="C90" s="53">
        <f>SUM(C88:C89)</f>
        <v>393.7</v>
      </c>
      <c r="D90" s="47"/>
      <c r="E90" s="47"/>
      <c r="F90" s="53">
        <f>SUM(F88:F89)</f>
        <v>393.7</v>
      </c>
      <c r="G90" s="58"/>
    </row>
    <row r="91" spans="1:7" ht="18.75" customHeight="1">
      <c r="A91" s="262" t="s">
        <v>38</v>
      </c>
      <c r="B91" s="126" t="s">
        <v>31</v>
      </c>
      <c r="C91" s="80"/>
      <c r="D91" s="80"/>
      <c r="E91" s="80"/>
      <c r="F91" s="80"/>
      <c r="G91" s="82"/>
    </row>
    <row r="92" spans="1:7" ht="31.5">
      <c r="A92" s="263"/>
      <c r="B92" s="83" t="s">
        <v>101</v>
      </c>
      <c r="C92" s="92">
        <f>E92+G92</f>
        <v>1429.6</v>
      </c>
      <c r="D92" s="92"/>
      <c r="E92" s="92"/>
      <c r="F92" s="92"/>
      <c r="G92" s="93">
        <v>1429.6</v>
      </c>
    </row>
    <row r="93" spans="1:7" ht="19.5" thickBot="1">
      <c r="A93" s="264"/>
      <c r="B93" s="236" t="s">
        <v>148</v>
      </c>
      <c r="C93" s="80">
        <f>G93</f>
        <v>331</v>
      </c>
      <c r="D93" s="80"/>
      <c r="E93" s="80"/>
      <c r="F93" s="80"/>
      <c r="G93" s="80">
        <v>331</v>
      </c>
    </row>
    <row r="94" spans="1:7" ht="32.25" thickBot="1">
      <c r="A94" s="22" t="s">
        <v>49</v>
      </c>
      <c r="B94" s="74"/>
      <c r="C94" s="235">
        <f>SUM(C91:C93)</f>
        <v>1760.6</v>
      </c>
      <c r="D94" s="235">
        <f>SUM(D91:D93)</f>
        <v>0</v>
      </c>
      <c r="E94" s="235">
        <f>SUM(E91:E93)</f>
        <v>0</v>
      </c>
      <c r="F94" s="235">
        <f>SUM(F91:F93)</f>
        <v>0</v>
      </c>
      <c r="G94" s="235">
        <f>SUM(G91:G93)</f>
        <v>1760.6</v>
      </c>
    </row>
    <row r="95" spans="1:7" ht="32.25" customHeight="1">
      <c r="A95" s="267" t="s">
        <v>56</v>
      </c>
      <c r="B95" s="136" t="s">
        <v>73</v>
      </c>
      <c r="C95" s="137">
        <f>G95+D95</f>
        <v>17930</v>
      </c>
      <c r="D95" s="137">
        <v>16085</v>
      </c>
      <c r="E95" s="137"/>
      <c r="F95" s="137"/>
      <c r="G95" s="138">
        <v>1845</v>
      </c>
    </row>
    <row r="96" spans="1:7" ht="19.5" thickBot="1">
      <c r="A96" s="268"/>
      <c r="B96" s="139" t="s">
        <v>80</v>
      </c>
      <c r="C96" s="140">
        <f>G96</f>
        <v>5042</v>
      </c>
      <c r="D96" s="140"/>
      <c r="E96" s="140"/>
      <c r="F96" s="140"/>
      <c r="G96" s="141">
        <v>5042</v>
      </c>
    </row>
    <row r="97" spans="1:7" ht="32.25" thickBot="1">
      <c r="A97" s="44" t="s">
        <v>81</v>
      </c>
      <c r="B97" s="75"/>
      <c r="C97" s="76">
        <f>SUM(C95:C96)</f>
        <v>22972</v>
      </c>
      <c r="D97" s="76"/>
      <c r="E97" s="76"/>
      <c r="F97" s="76"/>
      <c r="G97" s="77">
        <f>SUM(G95:G96)</f>
        <v>6887</v>
      </c>
    </row>
    <row r="98" spans="1:7" ht="18.75" customHeight="1">
      <c r="A98" s="250" t="s">
        <v>39</v>
      </c>
      <c r="B98" s="126" t="s">
        <v>41</v>
      </c>
      <c r="C98" s="148">
        <f>G98</f>
        <v>0</v>
      </c>
      <c r="D98" s="148"/>
      <c r="E98" s="148"/>
      <c r="F98" s="148"/>
      <c r="G98" s="149"/>
    </row>
    <row r="99" spans="1:7" ht="32.25" thickBot="1">
      <c r="A99" s="252"/>
      <c r="B99" s="102" t="s">
        <v>111</v>
      </c>
      <c r="C99" s="145">
        <f>G99</f>
        <v>40.3</v>
      </c>
      <c r="D99" s="145"/>
      <c r="E99" s="145"/>
      <c r="F99" s="145"/>
      <c r="G99" s="150">
        <v>40.3</v>
      </c>
    </row>
    <row r="100" spans="1:7" ht="31.5">
      <c r="A100" s="12" t="s">
        <v>50</v>
      </c>
      <c r="B100" s="27"/>
      <c r="C100" s="64">
        <f>SUM(C98:C99)</f>
        <v>40.3</v>
      </c>
      <c r="D100" s="64">
        <v>0</v>
      </c>
      <c r="E100" s="64">
        <v>0</v>
      </c>
      <c r="F100" s="64">
        <v>0</v>
      </c>
      <c r="G100" s="65">
        <f>SUM(G98:G99)</f>
        <v>40.3</v>
      </c>
    </row>
    <row r="101" spans="1:7" ht="18.75">
      <c r="A101" s="78" t="s">
        <v>53</v>
      </c>
      <c r="B101" s="102" t="s">
        <v>112</v>
      </c>
      <c r="C101" s="160">
        <f>F101</f>
        <v>0</v>
      </c>
      <c r="D101" s="160"/>
      <c r="E101" s="160"/>
      <c r="F101" s="160"/>
      <c r="G101" s="161"/>
    </row>
    <row r="102" spans="1:7" ht="18.75">
      <c r="A102" s="249" t="s">
        <v>54</v>
      </c>
      <c r="B102" s="83" t="s">
        <v>41</v>
      </c>
      <c r="C102" s="143"/>
      <c r="D102" s="143"/>
      <c r="E102" s="143"/>
      <c r="F102" s="143"/>
      <c r="G102" s="144"/>
    </row>
    <row r="103" spans="1:7" ht="19.5" thickBot="1">
      <c r="A103" s="250"/>
      <c r="B103" s="102" t="s">
        <v>110</v>
      </c>
      <c r="C103" s="140">
        <f>G103</f>
        <v>105.97</v>
      </c>
      <c r="D103" s="140"/>
      <c r="E103" s="140"/>
      <c r="F103" s="140"/>
      <c r="G103" s="141">
        <v>105.97</v>
      </c>
    </row>
    <row r="104" spans="1:7" ht="19.5" thickBot="1">
      <c r="A104" s="6" t="s">
        <v>59</v>
      </c>
      <c r="B104" s="7"/>
      <c r="C104" s="42">
        <f>SUM(C102:C103)</f>
        <v>105.97</v>
      </c>
      <c r="D104" s="16"/>
      <c r="E104" s="16"/>
      <c r="F104" s="16"/>
      <c r="G104" s="49">
        <f>SUM(G102:G103)</f>
        <v>105.97</v>
      </c>
    </row>
    <row r="105" spans="1:7" ht="32.25" thickBot="1">
      <c r="A105" s="59" t="s">
        <v>55</v>
      </c>
      <c r="B105" s="123" t="s">
        <v>104</v>
      </c>
      <c r="C105" s="124">
        <f>G105</f>
        <v>313.1</v>
      </c>
      <c r="D105" s="124"/>
      <c r="E105" s="124"/>
      <c r="F105" s="124"/>
      <c r="G105" s="125">
        <v>313.1</v>
      </c>
    </row>
    <row r="106" spans="1:7" ht="48" thickBot="1">
      <c r="A106" s="237" t="s">
        <v>60</v>
      </c>
      <c r="B106" s="179"/>
      <c r="C106" s="238">
        <v>0</v>
      </c>
      <c r="D106" s="238">
        <v>0</v>
      </c>
      <c r="E106" s="238">
        <v>0</v>
      </c>
      <c r="F106" s="238">
        <v>0</v>
      </c>
      <c r="G106" s="239">
        <v>0</v>
      </c>
    </row>
    <row r="107" spans="1:7" ht="78.75">
      <c r="A107" s="241" t="s">
        <v>149</v>
      </c>
      <c r="B107" s="242" t="s">
        <v>150</v>
      </c>
      <c r="C107" s="243">
        <f>F107</f>
        <v>33</v>
      </c>
      <c r="D107" s="244">
        <v>0</v>
      </c>
      <c r="E107" s="244">
        <v>0</v>
      </c>
      <c r="F107" s="244">
        <v>33</v>
      </c>
      <c r="G107" s="245">
        <v>0</v>
      </c>
    </row>
    <row r="108" spans="1:15" s="240" customFormat="1" ht="126">
      <c r="A108" s="271" t="s">
        <v>151</v>
      </c>
      <c r="B108" s="174" t="s">
        <v>41</v>
      </c>
      <c r="C108" s="272">
        <f>G108</f>
        <v>16104</v>
      </c>
      <c r="D108" s="272">
        <v>0</v>
      </c>
      <c r="E108" s="272">
        <v>0</v>
      </c>
      <c r="F108" s="272">
        <v>0</v>
      </c>
      <c r="G108" s="273">
        <v>16104</v>
      </c>
      <c r="H108" s="246"/>
      <c r="I108" s="246"/>
      <c r="J108" s="246"/>
      <c r="K108" s="246"/>
      <c r="L108" s="246"/>
      <c r="M108" s="246"/>
      <c r="N108" s="246"/>
      <c r="O108" s="246"/>
    </row>
    <row r="109" spans="1:7" ht="18.75">
      <c r="A109" s="11" t="s">
        <v>29</v>
      </c>
      <c r="B109" s="67" t="s">
        <v>12</v>
      </c>
      <c r="C109" s="69">
        <f>C6+C10+C15+C17+C19+C27+C33+C37+C43+C48+C53+C56+C61+C66+C76+C79+C82+C85+C88+C102+C98+C96+C24+C9+C13+C75+C108</f>
        <v>74858.225</v>
      </c>
      <c r="D109" s="69">
        <f>D6+D10+D15+D17+D19+D27+D33+D37+D43+D48+D53+D56+D61+D66+D76+D79+D82+D85+D88+D102+D98+D96+D24+D9+D13+D75+D108</f>
        <v>24003.198</v>
      </c>
      <c r="E109" s="69">
        <f>E6+E10+E15+E17+E19+E27+E33+E37+E43+E48+E53+E56+E61+E66+E76+E79+E82+E85+E88+E102+E98+E96+E24+E9+E13+E75+E108</f>
        <v>3137.863</v>
      </c>
      <c r="F109" s="69">
        <f>F6+F10+F15+F17+F19+F27+F33+F37+F43+F48+F53+F56+F61+F66+F76+F79+F82+F85+F88+F102+F98+F96+F24+F9+F13+F75+F108</f>
        <v>26571.163999999997</v>
      </c>
      <c r="G109" s="69">
        <f>G6+G10+G15+G17+G19+G27+G33+G37+G43+G48+G53+G56+G61+G66+G76+G79+G82+G85+G88+G102+G98+G96+G24+G9+G13+G75+G108</f>
        <v>21146</v>
      </c>
    </row>
    <row r="110" spans="1:7" ht="18.75">
      <c r="A110" s="3"/>
      <c r="B110" s="67" t="s">
        <v>30</v>
      </c>
      <c r="C110" s="69">
        <f>C14+C23+C34+C44+C52+C67</f>
        <v>7408.233</v>
      </c>
      <c r="D110" s="69">
        <f>D14+D23+D34+D44+D52+D67</f>
        <v>5013.364</v>
      </c>
      <c r="E110" s="69">
        <f>E14+E23+E34+E44+E52+E67</f>
        <v>0</v>
      </c>
      <c r="F110" s="69">
        <f>F14+F23+F34+F44+F52+F67</f>
        <v>2394.8689999999997</v>
      </c>
      <c r="G110" s="69">
        <f>G14+G23+G34+G44+G52+G67</f>
        <v>0</v>
      </c>
    </row>
    <row r="111" spans="1:7" ht="18.75">
      <c r="A111" s="3"/>
      <c r="B111" s="67" t="s">
        <v>31</v>
      </c>
      <c r="C111" s="68">
        <f>C49+C54+C57+C69+C91+C62+C21</f>
        <v>2224.9529999999995</v>
      </c>
      <c r="D111" s="68">
        <f>D49+D54+D57+D69+D91+D62+D21</f>
        <v>1049.416</v>
      </c>
      <c r="E111" s="68">
        <v>0</v>
      </c>
      <c r="F111" s="68">
        <f>F49+F54+F57+F69+F91+F62+F21</f>
        <v>1175.537</v>
      </c>
      <c r="G111" s="68">
        <f>G49+G54+G57+G69+G91+G62+G21</f>
        <v>0</v>
      </c>
    </row>
    <row r="112" spans="1:7" ht="18.75">
      <c r="A112" s="3"/>
      <c r="B112" s="67" t="s">
        <v>32</v>
      </c>
      <c r="C112" s="70">
        <f>C28</f>
        <v>0</v>
      </c>
      <c r="D112" s="70">
        <f>D28</f>
        <v>0</v>
      </c>
      <c r="E112" s="70">
        <f>E28</f>
        <v>0</v>
      </c>
      <c r="F112" s="70">
        <f>F28</f>
        <v>0</v>
      </c>
      <c r="G112" s="70">
        <f>G28</f>
        <v>0</v>
      </c>
    </row>
    <row r="113" spans="1:7" ht="38.25" thickBot="1">
      <c r="A113" s="4"/>
      <c r="B113" s="71" t="s">
        <v>72</v>
      </c>
      <c r="C113" s="72">
        <f>C7+C8+C11+C12+C16+C18+C20+C25+C29+C31+C32+C35+C38+C41+C42+C46+C50+C65+C70+C77+C83+C86+C89+C92+C95+C101+C103+C105+C99+C60+C73+C107</f>
        <v>79603.076</v>
      </c>
      <c r="D113" s="72">
        <f>D7+D8+D11+D12+D16+D18+D20+D25+D29+D31+D32+D35+D38+D41+D42+D46+D50+D65+D70+D77+D83+D86+D89+D92+D95+D101+D103+D105+D99+D60+D73+D107</f>
        <v>16085</v>
      </c>
      <c r="E113" s="72">
        <f>E7+E8+E11+E12+E16+E18+E20+E25+E29+E31+E32+E35+E38+E41+E42+E46+E50+E65+E70+E77+E83+E86+E89+E92+E95+E101+E103+E105+E99+E60+E73+E107</f>
        <v>3268.5699999999997</v>
      </c>
      <c r="F113" s="72">
        <f>F7+F8+F11+F12+F16+F18+F20+F25+F29+F31+F32+F35+F38+F41+F42+F46+F50+F65+F70+F77+F83+F86+F89+F92+F95+F101+F103+F105+F99+F60+F73+F107</f>
        <v>17874.636000000002</v>
      </c>
      <c r="G113" s="72">
        <f>G7+G8+G11+G12+G16+G18+G20+G25+G29+G31+G32+G35+G38+G41+G42+G46+G50+G65+G70+G77+G83+G86+G89+G92+G95+G101+G103+G105+G99+G60+G73+G107</f>
        <v>42381.87</v>
      </c>
    </row>
    <row r="114" spans="1:7" ht="21" thickBot="1">
      <c r="A114" s="5"/>
      <c r="B114" s="55" t="s">
        <v>33</v>
      </c>
      <c r="C114" s="54">
        <f>SUM(C109:C113)</f>
        <v>164094.48700000002</v>
      </c>
      <c r="D114" s="54">
        <f>SUM(D109:D113)</f>
        <v>46150.978</v>
      </c>
      <c r="E114" s="54">
        <f>SUM(E109:E113)</f>
        <v>6406.432999999999</v>
      </c>
      <c r="F114" s="54">
        <f>SUM(F109:F113)</f>
        <v>48016.206</v>
      </c>
      <c r="G114" s="54">
        <f>SUM(G109:G113)</f>
        <v>63527.87</v>
      </c>
    </row>
    <row r="115" ht="12.75">
      <c r="A115" s="56" t="s">
        <v>75</v>
      </c>
    </row>
  </sheetData>
  <sheetProtection/>
  <mergeCells count="33">
    <mergeCell ref="A91:A93"/>
    <mergeCell ref="A3:A5"/>
    <mergeCell ref="A27:A29"/>
    <mergeCell ref="B3:B5"/>
    <mergeCell ref="A33:A35"/>
    <mergeCell ref="A6:A7"/>
    <mergeCell ref="A98:A99"/>
    <mergeCell ref="A65:A67"/>
    <mergeCell ref="A76:A77"/>
    <mergeCell ref="A79:A80"/>
    <mergeCell ref="A60:A63"/>
    <mergeCell ref="A72:A73"/>
    <mergeCell ref="A95:A96"/>
    <mergeCell ref="A1:G2"/>
    <mergeCell ref="A15:A16"/>
    <mergeCell ref="A17:A18"/>
    <mergeCell ref="A12:A14"/>
    <mergeCell ref="A37:A38"/>
    <mergeCell ref="C3:G3"/>
    <mergeCell ref="A10:A11"/>
    <mergeCell ref="A23:A25"/>
    <mergeCell ref="A8:A9"/>
    <mergeCell ref="C4:C5"/>
    <mergeCell ref="D4:G4"/>
    <mergeCell ref="A102:A103"/>
    <mergeCell ref="A85:A86"/>
    <mergeCell ref="A88:A89"/>
    <mergeCell ref="A43:A46"/>
    <mergeCell ref="A52:A54"/>
    <mergeCell ref="A82:A83"/>
    <mergeCell ref="A48:A50"/>
    <mergeCell ref="A56:A58"/>
    <mergeCell ref="A69:A70"/>
  </mergeCells>
  <printOptions/>
  <pageMargins left="0.6299212598425197" right="0.5511811023622047" top="0.984251968503937" bottom="0.984251968503937" header="0.5118110236220472" footer="0.5118110236220472"/>
  <pageSetup horizontalDpi="600" verticalDpi="600" orientation="portrait" paperSize="9" scale="42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2017-11-27T14:56:48Z</cp:lastPrinted>
  <dcterms:created xsi:type="dcterms:W3CDTF">2016-04-13T05:14:01Z</dcterms:created>
  <dcterms:modified xsi:type="dcterms:W3CDTF">2018-02-06T14:27:55Z</dcterms:modified>
  <cp:category/>
  <cp:version/>
  <cp:contentType/>
  <cp:contentStatus/>
</cp:coreProperties>
</file>