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7680" activeTab="0"/>
  </bookViews>
  <sheets>
    <sheet name="ІНВЕСТИЦІЇ СВОД" sheetId="1" r:id="rId1"/>
    <sheet name="Лист2" sheetId="2" r:id="rId2"/>
    <sheet name="Лист3" sheetId="3" r:id="rId3"/>
  </sheets>
  <definedNames>
    <definedName name="_xlnm.Print_Area" localSheetId="0">'ІНВЕСТИЦІЇ СВОД'!$A$1:$G$105</definedName>
  </definedNames>
  <calcPr fullCalcOnLoad="1"/>
</workbook>
</file>

<file path=xl/sharedStrings.xml><?xml version="1.0" encoding="utf-8"?>
<sst xmlns="http://schemas.openxmlformats.org/spreadsheetml/2006/main" count="147" uniqueCount="139">
  <si>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</si>
  <si>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</si>
  <si>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</si>
  <si>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</si>
  <si>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</si>
  <si>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</si>
  <si>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Сума вкладених інвестицій</t>
  </si>
  <si>
    <t>Назва підприємства, установи, організації</t>
  </si>
  <si>
    <t>Попаснянська міська рада</t>
  </si>
  <si>
    <t>КУ "Дитячо-юнацька спортивна школа"</t>
  </si>
  <si>
    <t>УСЗН</t>
  </si>
  <si>
    <t>АПР</t>
  </si>
  <si>
    <t>Капітальний ремонт</t>
  </si>
  <si>
    <t>Культура</t>
  </si>
  <si>
    <t>Освіта</t>
  </si>
  <si>
    <t>Ліцей Попасна</t>
  </si>
  <si>
    <t>Ліцей Золоте</t>
  </si>
  <si>
    <t>ЗОШ №1</t>
  </si>
  <si>
    <t>Гімназія №20</t>
  </si>
  <si>
    <t>Гімназія №25</t>
  </si>
  <si>
    <t>Білогорівська селищна рада</t>
  </si>
  <si>
    <t>Вовчоярівська сел.рада</t>
  </si>
  <si>
    <t>Малорязанцівська селрада</t>
  </si>
  <si>
    <t>Мирнодолинська селрада</t>
  </si>
  <si>
    <t>КЗ "ДНЗ (ясла-садок) №1"</t>
  </si>
  <si>
    <t>КЗ "ДНЗ (ясла-садок) №2"</t>
  </si>
  <si>
    <t>КЗ "ДНЗ (ясла-садок) №3"</t>
  </si>
  <si>
    <t>Золотівська міська рада</t>
  </si>
  <si>
    <t>Новотошківська ВЦА</t>
  </si>
  <si>
    <t>РАЗОМ</t>
  </si>
  <si>
    <t>Реконструкція</t>
  </si>
  <si>
    <t>Будівництво</t>
  </si>
  <si>
    <t>Модернізація</t>
  </si>
  <si>
    <t>В С Ь О Г О       по району</t>
  </si>
  <si>
    <t>Гірська міська рада</t>
  </si>
  <si>
    <t>Врубівська селищна рада</t>
  </si>
  <si>
    <t>Нижнєньська с.рада</t>
  </si>
  <si>
    <t>ЗОШ №21</t>
  </si>
  <si>
    <t>КП "Попаснянський Районний Водоканал"</t>
  </si>
  <si>
    <t>Попаснянський рай.центр зайнятості</t>
  </si>
  <si>
    <r>
      <t xml:space="preserve">Найменування заходу або проекту, згідно якого вкладено інвестиції </t>
    </r>
    <r>
      <rPr>
        <i/>
        <sz val="12"/>
        <rFont val="Times New Roman"/>
        <family val="1"/>
      </rPr>
      <t>(капремонт, будівництво, реконструкція, модернізація, капітальні видатки на придбання основних засобів і т.п.)</t>
    </r>
  </si>
  <si>
    <t xml:space="preserve">Капітальний ремонт </t>
  </si>
  <si>
    <t>Всього Мирнодолинська селрада</t>
  </si>
  <si>
    <t>Всього Малорязанцівська селрада</t>
  </si>
  <si>
    <t>Всього                Попаснянська міськрада</t>
  </si>
  <si>
    <t>Всього                      Білогорівська селрада</t>
  </si>
  <si>
    <t>Всього              Вовчоярівська с/рада</t>
  </si>
  <si>
    <t>Всього     Новотошківська ВЦА</t>
  </si>
  <si>
    <t>Всього                           Врубівська сел.рада</t>
  </si>
  <si>
    <t xml:space="preserve">Всього                  Водоканал </t>
  </si>
  <si>
    <t>Всього                 Центр зайнятості</t>
  </si>
  <si>
    <t>Всього           Культура</t>
  </si>
  <si>
    <t>Всього Золотівська міська рада</t>
  </si>
  <si>
    <t>КП "СКП"</t>
  </si>
  <si>
    <t>Пенсійний фонд</t>
  </si>
  <si>
    <t>Попаснянський хлібокомбінат</t>
  </si>
  <si>
    <t>ДП Первомайськвугілля</t>
  </si>
  <si>
    <r>
      <t xml:space="preserve">Капітальний ремонт </t>
    </r>
  </si>
  <si>
    <t xml:space="preserve"> КУ"Попаснянський терцентр соцобслуговування (надання соцпослуг)" </t>
  </si>
  <si>
    <t>Всього Пенсійний фонд</t>
  </si>
  <si>
    <t>Редакція "Попаснянский вестник"</t>
  </si>
  <si>
    <r>
      <t>Придбання</t>
    </r>
    <r>
      <rPr>
        <sz val="12"/>
        <rFont val="Times New Roman"/>
        <family val="1"/>
      </rPr>
      <t xml:space="preserve"> (основних засобів)</t>
    </r>
  </si>
  <si>
    <t>Попаснянська районна рада</t>
  </si>
  <si>
    <r>
      <t xml:space="preserve">Придбання </t>
    </r>
    <r>
      <rPr>
        <sz val="12"/>
        <rFont val="Times New Roman"/>
        <family val="1"/>
      </rPr>
      <t>основних засобів</t>
    </r>
  </si>
  <si>
    <t xml:space="preserve">  </t>
  </si>
  <si>
    <r>
      <t>Придбання</t>
    </r>
    <r>
      <rPr>
        <sz val="12"/>
        <rFont val="Times New Roman"/>
        <family val="1"/>
      </rPr>
      <t xml:space="preserve"> основних засобів </t>
    </r>
  </si>
  <si>
    <r>
      <t>Придбання</t>
    </r>
    <r>
      <rPr>
        <sz val="12"/>
        <rFont val="Times New Roman"/>
        <family val="1"/>
      </rPr>
      <t xml:space="preserve"> основних засобів (компютерної техніки)</t>
    </r>
  </si>
  <si>
    <t>Всього Нижнянська сел.рада</t>
  </si>
  <si>
    <r>
      <t>Будівництво</t>
    </r>
    <r>
      <rPr>
        <sz val="12"/>
        <rFont val="Times New Roman"/>
        <family val="1"/>
      </rPr>
      <t xml:space="preserve"> </t>
    </r>
  </si>
  <si>
    <t>Всього Комишуваська сел.рада</t>
  </si>
  <si>
    <t>Комишувахська селрада</t>
  </si>
  <si>
    <r>
      <t xml:space="preserve">Придбання </t>
    </r>
    <r>
      <rPr>
        <sz val="12"/>
        <rFont val="Times New Roman"/>
        <family val="1"/>
      </rPr>
      <t>(основних засобів)</t>
    </r>
  </si>
  <si>
    <t>Всього Попаснянська районна рада</t>
  </si>
  <si>
    <r>
      <t xml:space="preserve">Придбання </t>
    </r>
    <r>
      <rPr>
        <sz val="12"/>
        <rFont val="Times New Roman"/>
        <family val="1"/>
      </rPr>
      <t>обладнання і предметів довгострокового користування</t>
    </r>
  </si>
  <si>
    <r>
      <t xml:space="preserve">Придбання </t>
    </r>
    <r>
      <rPr>
        <sz val="14"/>
        <rFont val="Times New Roman"/>
        <family val="1"/>
      </rPr>
      <t>(основних засобів, необоротних матеріальних активів, нематеріальних активів)</t>
    </r>
  </si>
  <si>
    <r>
      <t>Придбання</t>
    </r>
    <r>
      <rPr>
        <sz val="12"/>
        <rFont val="Times New Roman"/>
        <family val="1"/>
      </rPr>
      <t xml:space="preserve"> обладнання (стаціонерне, гірничошахтне інше)</t>
    </r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</si>
  <si>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основних засобів</t>
    </r>
  </si>
  <si>
    <r>
      <rPr>
        <b/>
        <sz val="12"/>
        <rFont val="Times New Roman"/>
        <family val="1"/>
      </rPr>
      <t xml:space="preserve">Капітальний ремонт </t>
    </r>
  </si>
  <si>
    <t>ДЕМЧЕНКО</t>
  </si>
  <si>
    <t xml:space="preserve">Реконструкція </t>
  </si>
  <si>
    <t>Придбання обладнання і предметів довгостр.користування</t>
  </si>
  <si>
    <t>ЗОШ№ 24</t>
  </si>
  <si>
    <t xml:space="preserve">Придбання обладнання і предметів довгостр.користування </t>
  </si>
  <si>
    <r>
      <t xml:space="preserve">Капітальний ремонт </t>
    </r>
    <r>
      <rPr>
        <sz val="12"/>
        <rFont val="Times New Roman"/>
        <family val="1"/>
      </rPr>
      <t>обладнання</t>
    </r>
  </si>
  <si>
    <t>Всього                               "Первомайськвугілля"</t>
  </si>
  <si>
    <r>
      <t>Модернізація</t>
    </r>
    <r>
      <rPr>
        <sz val="12"/>
        <rFont val="Times New Roman"/>
        <family val="1"/>
      </rPr>
      <t xml:space="preserve"> </t>
    </r>
  </si>
  <si>
    <t xml:space="preserve">Будівництво </t>
  </si>
  <si>
    <r>
      <rPr>
        <b/>
        <sz val="12"/>
        <rFont val="Times New Roman"/>
        <family val="1"/>
      </rPr>
      <t>Капітальний ремонт</t>
    </r>
    <r>
      <rPr>
        <sz val="12"/>
        <rFont val="Times New Roman"/>
        <family val="1"/>
      </rPr>
      <t xml:space="preserve"> </t>
    </r>
  </si>
  <si>
    <r>
      <t>Будівництво</t>
    </r>
    <r>
      <rPr>
        <sz val="12"/>
        <rFont val="Times New Roman"/>
        <family val="1"/>
      </rPr>
      <t xml:space="preserve"> (водопроводу)</t>
    </r>
  </si>
  <si>
    <r>
      <t>Капітальний ремонт</t>
    </r>
    <r>
      <rPr>
        <sz val="12"/>
        <rFont val="Times New Roman"/>
        <family val="1"/>
      </rPr>
      <t xml:space="preserve"> </t>
    </r>
  </si>
  <si>
    <r>
      <t xml:space="preserve">Капітальний ремонт </t>
    </r>
    <r>
      <rPr>
        <sz val="12"/>
        <rFont val="Times New Roman"/>
        <family val="1"/>
      </rPr>
      <t>житлового фонду</t>
    </r>
  </si>
  <si>
    <r>
      <t xml:space="preserve">Придбання </t>
    </r>
    <r>
      <rPr>
        <sz val="12"/>
        <rFont val="Times New Roman"/>
        <family val="1"/>
      </rPr>
      <t xml:space="preserve">обладнання і предметів довгострокового користування </t>
    </r>
  </si>
  <si>
    <r>
      <t xml:space="preserve">Капітальний ремонт </t>
    </r>
    <r>
      <rPr>
        <sz val="12"/>
        <rFont val="Times New Roman"/>
        <family val="1"/>
      </rPr>
      <t>(Мирнодолинської ЗОШ)</t>
    </r>
  </si>
  <si>
    <r>
      <rPr>
        <b/>
        <sz val="12"/>
        <rFont val="Times New Roman"/>
        <family val="1"/>
      </rPr>
      <t xml:space="preserve">Придбання </t>
    </r>
    <r>
      <rPr>
        <sz val="12"/>
        <rFont val="Times New Roman"/>
        <family val="1"/>
      </rPr>
      <t xml:space="preserve">основних засобів </t>
    </r>
  </si>
  <si>
    <r>
      <t xml:space="preserve">Капітальний ремонт </t>
    </r>
    <r>
      <rPr>
        <sz val="12"/>
        <rFont val="Times New Roman"/>
        <family val="1"/>
      </rPr>
      <t>(будівлі РБК-251,439тис.грн. та Гірської філії ДШМ-770,645 тис.грн., краєзнавчий музей-170,685тис.грн)</t>
    </r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</si>
  <si>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обладнання і предметів довгостр.користування (ноутбуки+телевізори)</t>
    </r>
  </si>
  <si>
    <r>
      <t>Придбання</t>
    </r>
    <r>
      <rPr>
        <sz val="12"/>
        <rFont val="Times New Roman"/>
        <family val="1"/>
      </rPr>
      <t xml:space="preserve"> обладнання і предметів довгостр.користування (мат татамі)</t>
    </r>
  </si>
  <si>
    <r>
      <t>Придбання</t>
    </r>
    <r>
      <rPr>
        <sz val="12"/>
        <rFont val="Times New Roman"/>
        <family val="1"/>
      </rPr>
      <t xml:space="preserve"> основних засобів (фотоапарат,штатив,сумка,картка пам’яті)</t>
    </r>
  </si>
  <si>
    <r>
      <t xml:space="preserve">Придбання </t>
    </r>
    <r>
      <rPr>
        <sz val="12"/>
        <rFont val="Times New Roman"/>
        <family val="1"/>
      </rPr>
      <t>основних засобів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(роторні косарки-97,5 тис.грн., бензокоси-24,9тис.грн.,ноутбуки-39,4тис.грн)</t>
    </r>
  </si>
  <si>
    <r>
      <t>Реконструкція</t>
    </r>
    <r>
      <rPr>
        <sz val="12"/>
        <rFont val="Times New Roman"/>
        <family val="1"/>
      </rPr>
      <t xml:space="preserve"> (системи газопосточання багатоповерхівок міста-220,988 тис.грн.+пл.Миру-79,159тис.грн)</t>
    </r>
  </si>
  <si>
    <r>
      <t>Капітальний ремонт</t>
    </r>
    <r>
      <rPr>
        <sz val="12"/>
        <rFont val="Times New Roman"/>
        <family val="1"/>
      </rPr>
      <t xml:space="preserve"> (житлового будинку №12 по вул. Миронівська-113,389 тис.грн.та інші)</t>
    </r>
  </si>
  <si>
    <r>
      <rPr>
        <b/>
        <sz val="12"/>
        <rFont val="Times New Roman"/>
        <family val="1"/>
      </rPr>
      <t>Капітальний ремонт</t>
    </r>
    <r>
      <rPr>
        <sz val="12"/>
        <rFont val="Times New Roman"/>
        <family val="1"/>
      </rPr>
      <t xml:space="preserve"> (будинку побуту)</t>
    </r>
  </si>
  <si>
    <t>Тошківська селищна рада</t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</si>
  <si>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основних засобів (дитячий майданчик)</t>
    </r>
  </si>
  <si>
    <r>
      <t xml:space="preserve">Капітальний ремонт </t>
    </r>
    <r>
      <rPr>
        <sz val="12"/>
        <rFont val="Times New Roman"/>
        <family val="1"/>
      </rPr>
      <t>(ДНЗ №5)</t>
    </r>
  </si>
  <si>
    <r>
      <t xml:space="preserve">Придбання </t>
    </r>
    <r>
      <rPr>
        <sz val="12"/>
        <rFont val="Times New Roman"/>
        <family val="1"/>
      </rPr>
      <t>основних засобів (кондиціонери+ноутбук)</t>
    </r>
  </si>
  <si>
    <r>
      <t>Придбання</t>
    </r>
    <r>
      <rPr>
        <sz val="12"/>
        <rFont val="Times New Roman"/>
        <family val="1"/>
      </rPr>
      <t xml:space="preserve"> (основних засобів)кондиціонер, мийка, проектор, телевізор, ноутбук, інтерактивна дошка та інші)</t>
    </r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</si>
  <si>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основних засобів (насоси-2 шт.)</t>
    </r>
  </si>
  <si>
    <t>Всього                     заклади освіти</t>
  </si>
  <si>
    <t>Всього                    ДЮСШ</t>
  </si>
  <si>
    <t>Всього                               охорона здоров’я</t>
  </si>
  <si>
    <t xml:space="preserve">Охорона здоров’я </t>
  </si>
  <si>
    <r>
      <t xml:space="preserve">Придбання </t>
    </r>
    <r>
      <rPr>
        <sz val="12"/>
        <rFont val="Times New Roman"/>
        <family val="1"/>
      </rPr>
      <t>(основних засобів, необоротних матеріальних активів, нематеріальних активів 680,4 тис.грн. за рахунок Червоного Хреста)</t>
    </r>
  </si>
  <si>
    <r>
      <rPr>
        <b/>
        <sz val="12"/>
        <rFont val="Times New Roman"/>
        <family val="1"/>
      </rPr>
      <t xml:space="preserve">Придбання медобладнання, основних засобів та </t>
    </r>
    <r>
      <rPr>
        <sz val="12"/>
        <rFont val="Times New Roman"/>
        <family val="1"/>
      </rPr>
      <t>інших необоротних матеріальних активів (ЦРБ-холодильники АТЛАНТ+пральні машини)</t>
    </r>
  </si>
  <si>
    <r>
      <t xml:space="preserve">Капітальний ремонт </t>
    </r>
    <r>
      <rPr>
        <sz val="12"/>
        <rFont val="Times New Roman"/>
        <family val="1"/>
      </rPr>
      <t>(м’якої кровлі будівлі №15 по вул.Дружби)</t>
    </r>
  </si>
  <si>
    <r>
      <rPr>
        <b/>
        <sz val="12"/>
        <rFont val="Times New Roman"/>
        <family val="1"/>
      </rPr>
      <t>Придбання</t>
    </r>
    <r>
      <rPr>
        <sz val="12"/>
        <rFont val="Times New Roman"/>
        <family val="1"/>
      </rPr>
      <t xml:space="preserve"> основних засобів (Вага ТВ1-6-0,5-(250х300)-12е+Комп'ютер Everest Home 4010+пічка та інше )</t>
    </r>
  </si>
  <si>
    <r>
      <t xml:space="preserve">Придбання </t>
    </r>
    <r>
      <rPr>
        <sz val="12"/>
        <rFont val="Times New Roman"/>
        <family val="1"/>
      </rPr>
      <t>основних засобів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(водяний насос-25,990 тис.грн., акустична ситема + фотоапарат-29,404 тис.грн.міні-навантажувач-1840,0 та інші)</t>
    </r>
  </si>
  <si>
    <t>Інформація щодо вкладених інвестицій по Попаснянському району за 9 місяців 2017 року</t>
  </si>
  <si>
    <r>
      <t>Капітальний ремонт</t>
    </r>
    <r>
      <rPr>
        <sz val="12"/>
        <rFont val="Times New Roman"/>
        <family val="1"/>
      </rPr>
      <t xml:space="preserve"> системи водопостачання холодної води по смт.Новотошківське Попаснянського району Луганської області</t>
    </r>
  </si>
  <si>
    <r>
      <t xml:space="preserve">Капітальний ремонт </t>
    </r>
    <r>
      <rPr>
        <sz val="12"/>
        <rFont val="Times New Roman"/>
        <family val="1"/>
      </rPr>
      <t>(облаштування вимощення та даху селищного будинку культури-659,231тис.грн., ремонт даху селищного будинку культури-808,504тис.грн.)</t>
    </r>
  </si>
  <si>
    <r>
      <t xml:space="preserve">Придбання </t>
    </r>
    <r>
      <rPr>
        <sz val="12"/>
        <rFont val="Times New Roman"/>
        <family val="1"/>
      </rPr>
      <t>(компьютерної техніки-38,0тис.грн.,автомобіль ЗАЗ-196,3тис.грн.)</t>
    </r>
  </si>
  <si>
    <r>
      <t>Капітальний ремонт</t>
    </r>
    <r>
      <rPr>
        <sz val="12"/>
        <rFont val="Times New Roman"/>
        <family val="1"/>
      </rPr>
      <t xml:space="preserve"> (гуртожиток)+проектно-кошторисна документація на кап.ремонт покрівлі спорткомплексу та кап.ремонт доріг</t>
    </r>
  </si>
  <si>
    <r>
      <rPr>
        <b/>
        <sz val="12"/>
        <rFont val="Times New Roman"/>
        <family val="1"/>
      </rPr>
      <t>Капітальний ремонт</t>
    </r>
    <r>
      <rPr>
        <sz val="12"/>
        <rFont val="Times New Roman"/>
        <family val="1"/>
      </rPr>
      <t xml:space="preserve"> будівлі</t>
    </r>
  </si>
  <si>
    <r>
      <t>Придбання основних засобів</t>
    </r>
    <r>
      <rPr>
        <sz val="12"/>
        <rFont val="Times New Roman"/>
        <family val="1"/>
      </rPr>
      <t xml:space="preserve"> (підписка на газети та журнали+книги-22,638 тис.грн., апаратура+проектор-296,858тис.грн.)</t>
    </r>
  </si>
  <si>
    <r>
      <t xml:space="preserve">Придбання </t>
    </r>
    <r>
      <rPr>
        <sz val="12"/>
        <rFont val="Times New Roman"/>
        <family val="1"/>
      </rPr>
      <t>основних засобів  (6 трактори+3 зернозбиральний комбайн+ 4 од.зернонавантажувач+розбрасувач міндобрив+2 сівалки+3 жниварки+9 од. грунтообробна техніка+4 од. посівної техніки=30одиниць)</t>
    </r>
  </si>
  <si>
    <r>
      <t>Придбання основних засобів</t>
    </r>
    <r>
      <rPr>
        <sz val="12"/>
        <rFont val="Times New Roman"/>
        <family val="1"/>
      </rPr>
      <t xml:space="preserve"> (компютерної техніки - 7шт)</t>
    </r>
  </si>
  <si>
    <r>
      <t xml:space="preserve">Придбання </t>
    </r>
    <r>
      <rPr>
        <sz val="12"/>
        <rFont val="Times New Roman"/>
        <family val="1"/>
      </rPr>
      <t>основних засобів (IP-телефон місцевого рівня CP-8961-C CISCO)</t>
    </r>
  </si>
  <si>
    <r>
      <t xml:space="preserve">Придбання </t>
    </r>
    <r>
      <rPr>
        <sz val="12"/>
        <rFont val="Times New Roman"/>
        <family val="1"/>
      </rPr>
      <t xml:space="preserve">основних засобів </t>
    </r>
  </si>
  <si>
    <r>
      <t xml:space="preserve">Капітальний ремонт </t>
    </r>
    <r>
      <rPr>
        <sz val="12"/>
        <rFont val="Times New Roman"/>
        <family val="1"/>
      </rPr>
      <t>(ЦРБ - морг, харчоблок, лабораторія)-1350,607 тис.грн;                                                                                            КУ "ПРЦМСД" Вовчоярівський ФАП та Попаснянська амбулаторія-653,51 тис.грн</t>
    </r>
  </si>
  <si>
    <r>
      <t>Будівництво</t>
    </r>
    <r>
      <rPr>
        <sz val="12"/>
        <rFont val="Times New Roman"/>
        <family val="1"/>
      </rPr>
      <t xml:space="preserve"> (водонапорної башти в с.Золоторівка)</t>
    </r>
  </si>
  <si>
    <r>
      <t xml:space="preserve">Капітальний ремонт </t>
    </r>
    <r>
      <rPr>
        <sz val="12"/>
        <rFont val="Times New Roman"/>
        <family val="1"/>
      </rPr>
      <t>(очищення річки-363,512тис.грн.,огорожа насоної станції-182,783тис.грн.,громадські убиральні-253,829тис.грн.)</t>
    </r>
  </si>
  <si>
    <r>
      <t xml:space="preserve">Капітальний ремонт </t>
    </r>
    <r>
      <rPr>
        <sz val="12"/>
        <rFont val="Times New Roman"/>
        <family val="1"/>
      </rPr>
      <t>(гелиосистеми)</t>
    </r>
  </si>
  <si>
    <r>
      <t xml:space="preserve">Капітальний ремонт </t>
    </r>
    <r>
      <rPr>
        <sz val="12"/>
        <rFont val="Times New Roman"/>
        <family val="1"/>
      </rPr>
      <t>(огорожі-582,847тис.грн+їдальні-65,586тис.грн. )</t>
    </r>
  </si>
  <si>
    <r>
      <t xml:space="preserve">Капітальний ремонт </t>
    </r>
    <r>
      <rPr>
        <sz val="12"/>
        <rFont val="Times New Roman"/>
        <family val="1"/>
      </rPr>
      <t>(огорожі)</t>
    </r>
  </si>
  <si>
    <r>
      <t xml:space="preserve">Придбання </t>
    </r>
    <r>
      <rPr>
        <sz val="12"/>
        <rFont val="Times New Roman"/>
        <family val="1"/>
      </rPr>
      <t>(компьютерної техніки-14,624тис.грн.)</t>
    </r>
  </si>
  <si>
    <r>
      <t xml:space="preserve">Будівництво </t>
    </r>
    <r>
      <rPr>
        <sz val="12"/>
        <rFont val="Times New Roman"/>
        <family val="1"/>
      </rPr>
      <t>(топогеодизічні вишукування по буд.водоводу)</t>
    </r>
  </si>
  <si>
    <r>
      <t>Капітальний ремонт</t>
    </r>
    <r>
      <rPr>
        <sz val="12"/>
        <rFont val="Times New Roman"/>
        <family val="1"/>
      </rPr>
      <t xml:space="preserve"> ( водоводів)</t>
    </r>
  </si>
  <si>
    <r>
      <t>Придбання обладнання і предметів довгостр.користування</t>
    </r>
    <r>
      <rPr>
        <sz val="12"/>
        <rFont val="Times New Roman"/>
        <family val="1"/>
      </rPr>
      <t xml:space="preserve"> (принтер,фотоапарат та інші</t>
    </r>
  </si>
  <si>
    <t>Капітальний ремонт огорожі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</si>
</sst>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[Red]\-#,##0.00\ "/>
    <numFmt numFmtId="174" formatCode="#,##0.00000_ ;[Red]\-#,##0.00000\ "/>
    <numFmt numFmtId="175" formatCode="0.000"/>
    <numFmt numFmtId="176" formatCode="#,##0.000_ ;[Red]\-#,##0.000\ "/>
    <numFmt numFmtId="177" formatCode="#,##0.000"/>
    <numFmt numFmtId="178" formatCode="0.0000"/>
    <numFmt numFmtId="179" formatCode="0.00000"/>
    <numFmt numFmtId="180" formatCode="#,##0.0000"/>
    <numFmt numFmtId="181" formatCode="#,##0.00000"/>
    <numFmt numFmtId="182" formatCode="#,##0.000000"/>
    <numFmt numFmtId="183" formatCode="0.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0"/>
      <name val="Arial Cyr"/>
      <family val="0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/>
    </xf>
    <xf numFmtId="172" fontId="30" fillId="24" borderId="11" xfId="0" applyNumberFormat="1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wrapText="1"/>
    </xf>
    <xf numFmtId="2" fontId="27" fillId="24" borderId="16" xfId="0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 wrapText="1"/>
    </xf>
    <xf numFmtId="172" fontId="27" fillId="24" borderId="14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2" fontId="27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left" vertical="center" wrapText="1"/>
    </xf>
    <xf numFmtId="173" fontId="27" fillId="24" borderId="14" xfId="0" applyNumberFormat="1" applyFont="1" applyFill="1" applyBorder="1" applyAlignment="1">
      <alignment horizontal="center" vertical="center" wrapText="1"/>
    </xf>
    <xf numFmtId="173" fontId="27" fillId="24" borderId="11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175" fontId="27" fillId="24" borderId="14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wrapText="1"/>
    </xf>
    <xf numFmtId="172" fontId="27" fillId="24" borderId="11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left" vertical="center" wrapText="1"/>
    </xf>
    <xf numFmtId="4" fontId="31" fillId="24" borderId="19" xfId="0" applyNumberFormat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left" vertical="center" wrapText="1"/>
    </xf>
    <xf numFmtId="177" fontId="27" fillId="24" borderId="21" xfId="0" applyNumberFormat="1" applyFont="1" applyFill="1" applyBorder="1" applyAlignment="1">
      <alignment horizontal="center" vertical="center" wrapText="1"/>
    </xf>
    <xf numFmtId="177" fontId="27" fillId="24" borderId="22" xfId="0" applyNumberFormat="1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wrapText="1"/>
    </xf>
    <xf numFmtId="2" fontId="27" fillId="25" borderId="16" xfId="0" applyNumberFormat="1" applyFont="1" applyFill="1" applyBorder="1" applyAlignment="1">
      <alignment horizontal="center" vertical="center"/>
    </xf>
    <xf numFmtId="2" fontId="31" fillId="25" borderId="23" xfId="0" applyNumberFormat="1" applyFont="1" applyFill="1" applyBorder="1" applyAlignment="1">
      <alignment horizontal="center" vertical="center"/>
    </xf>
    <xf numFmtId="175" fontId="27" fillId="24" borderId="11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vertical="center" wrapText="1"/>
    </xf>
    <xf numFmtId="0" fontId="22" fillId="24" borderId="12" xfId="0" applyNumberFormat="1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4" fillId="24" borderId="20" xfId="0" applyNumberFormat="1" applyFont="1" applyFill="1" applyBorder="1" applyAlignment="1">
      <alignment horizontal="left" vertical="center" wrapText="1"/>
    </xf>
    <xf numFmtId="2" fontId="27" fillId="24" borderId="14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20" fillId="24" borderId="28" xfId="0" applyFont="1" applyFill="1" applyBorder="1" applyAlignment="1">
      <alignment wrapText="1"/>
    </xf>
    <xf numFmtId="172" fontId="27" fillId="25" borderId="29" xfId="0" applyNumberFormat="1" applyFont="1" applyFill="1" applyBorder="1" applyAlignment="1">
      <alignment horizontal="center"/>
    </xf>
    <xf numFmtId="175" fontId="27" fillId="24" borderId="12" xfId="0" applyNumberFormat="1" applyFont="1" applyFill="1" applyBorder="1" applyAlignment="1">
      <alignment horizontal="center" vertical="center"/>
    </xf>
    <xf numFmtId="2" fontId="27" fillId="24" borderId="11" xfId="0" applyNumberFormat="1" applyFont="1" applyFill="1" applyBorder="1" applyAlignment="1">
      <alignment horizontal="center" vertical="center"/>
    </xf>
    <xf numFmtId="175" fontId="27" fillId="24" borderId="16" xfId="0" applyNumberFormat="1" applyFont="1" applyFill="1" applyBorder="1" applyAlignment="1">
      <alignment horizontal="center" vertical="center" wrapText="1"/>
    </xf>
    <xf numFmtId="175" fontId="27" fillId="24" borderId="14" xfId="0" applyNumberFormat="1" applyFont="1" applyFill="1" applyBorder="1" applyAlignment="1">
      <alignment horizontal="center" vertical="center"/>
    </xf>
    <xf numFmtId="175" fontId="27" fillId="24" borderId="16" xfId="0" applyNumberFormat="1" applyFont="1" applyFill="1" applyBorder="1" applyAlignment="1">
      <alignment horizontal="center" vertical="center"/>
    </xf>
    <xf numFmtId="2" fontId="27" fillId="25" borderId="29" xfId="0" applyNumberFormat="1" applyFont="1" applyFill="1" applyBorder="1" applyAlignment="1">
      <alignment horizontal="center" vertical="center"/>
    </xf>
    <xf numFmtId="175" fontId="27" fillId="0" borderId="14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35" fillId="0" borderId="0" xfId="0" applyFont="1" applyAlignment="1">
      <alignment/>
    </xf>
    <xf numFmtId="2" fontId="27" fillId="24" borderId="23" xfId="0" applyNumberFormat="1" applyFont="1" applyFill="1" applyBorder="1" applyAlignment="1">
      <alignment horizontal="center" vertical="center"/>
    </xf>
    <xf numFmtId="0" fontId="30" fillId="25" borderId="30" xfId="0" applyFont="1" applyFill="1" applyBorder="1" applyAlignment="1">
      <alignment horizontal="center"/>
    </xf>
    <xf numFmtId="0" fontId="24" fillId="26" borderId="12" xfId="0" applyFont="1" applyFill="1" applyBorder="1" applyAlignment="1">
      <alignment horizontal="center" vertical="center" wrapText="1"/>
    </xf>
    <xf numFmtId="176" fontId="27" fillId="24" borderId="14" xfId="0" applyNumberFormat="1" applyFont="1" applyFill="1" applyBorder="1" applyAlignment="1">
      <alignment horizontal="center" vertical="center" wrapText="1"/>
    </xf>
    <xf numFmtId="0" fontId="25" fillId="27" borderId="31" xfId="0" applyFont="1" applyFill="1" applyBorder="1" applyAlignment="1">
      <alignment horizontal="center" vertical="center" wrapText="1"/>
    </xf>
    <xf numFmtId="0" fontId="25" fillId="27" borderId="32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172" fontId="27" fillId="24" borderId="16" xfId="0" applyNumberFormat="1" applyFont="1" applyFill="1" applyBorder="1" applyAlignment="1">
      <alignment horizontal="center" vertical="center"/>
    </xf>
    <xf numFmtId="172" fontId="27" fillId="24" borderId="23" xfId="0" applyNumberFormat="1" applyFont="1" applyFill="1" applyBorder="1" applyAlignment="1">
      <alignment horizontal="center" vertical="center"/>
    </xf>
    <xf numFmtId="175" fontId="27" fillId="24" borderId="23" xfId="0" applyNumberFormat="1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vertical="center" wrapText="1"/>
    </xf>
    <xf numFmtId="2" fontId="27" fillId="26" borderId="10" xfId="0" applyNumberFormat="1" applyFont="1" applyFill="1" applyBorder="1" applyAlignment="1">
      <alignment vertical="center"/>
    </xf>
    <xf numFmtId="175" fontId="27" fillId="26" borderId="10" xfId="0" applyNumberFormat="1" applyFont="1" applyFill="1" applyBorder="1" applyAlignment="1">
      <alignment vertical="center"/>
    </xf>
    <xf numFmtId="172" fontId="27" fillId="26" borderId="10" xfId="0" applyNumberFormat="1" applyFont="1" applyFill="1" applyBorder="1" applyAlignment="1">
      <alignment vertical="center"/>
    </xf>
    <xf numFmtId="0" fontId="27" fillId="26" borderId="29" xfId="0" applyFont="1" applyFill="1" applyBorder="1" applyAlignment="1">
      <alignment horizontal="left" vertical="center" wrapText="1"/>
    </xf>
    <xf numFmtId="175" fontId="27" fillId="26" borderId="13" xfId="0" applyNumberFormat="1" applyFont="1" applyFill="1" applyBorder="1" applyAlignment="1">
      <alignment vertical="center"/>
    </xf>
    <xf numFmtId="0" fontId="22" fillId="7" borderId="29" xfId="0" applyFont="1" applyFill="1" applyBorder="1" applyAlignment="1">
      <alignment horizontal="center" vertical="center" wrapText="1"/>
    </xf>
    <xf numFmtId="2" fontId="27" fillId="24" borderId="33" xfId="0" applyNumberFormat="1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wrapText="1"/>
    </xf>
    <xf numFmtId="0" fontId="24" fillId="25" borderId="12" xfId="0" applyFont="1" applyFill="1" applyBorder="1" applyAlignment="1">
      <alignment horizontal="left" vertical="center" wrapText="1"/>
    </xf>
    <xf numFmtId="172" fontId="27" fillId="25" borderId="14" xfId="0" applyNumberFormat="1" applyFont="1" applyFill="1" applyBorder="1" applyAlignment="1">
      <alignment horizontal="center" vertical="center"/>
    </xf>
    <xf numFmtId="172" fontId="27" fillId="25" borderId="11" xfId="0" applyNumberFormat="1" applyFont="1" applyFill="1" applyBorder="1" applyAlignment="1">
      <alignment horizontal="center" vertical="center"/>
    </xf>
    <xf numFmtId="0" fontId="24" fillId="28" borderId="35" xfId="0" applyFont="1" applyFill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left" vertical="center" wrapText="1"/>
    </xf>
    <xf numFmtId="175" fontId="27" fillId="25" borderId="12" xfId="0" applyNumberFormat="1" applyFont="1" applyFill="1" applyBorder="1" applyAlignment="1">
      <alignment horizontal="center" vertical="center" wrapText="1"/>
    </xf>
    <xf numFmtId="175" fontId="27" fillId="25" borderId="14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vertical="center" wrapText="1"/>
    </xf>
    <xf numFmtId="0" fontId="31" fillId="26" borderId="13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/>
    </xf>
    <xf numFmtId="0" fontId="31" fillId="26" borderId="36" xfId="0" applyFont="1" applyFill="1" applyBorder="1" applyAlignment="1">
      <alignment/>
    </xf>
    <xf numFmtId="0" fontId="24" fillId="26" borderId="13" xfId="0" applyFont="1" applyFill="1" applyBorder="1" applyAlignment="1">
      <alignment vertical="center" wrapText="1"/>
    </xf>
    <xf numFmtId="0" fontId="31" fillId="26" borderId="31" xfId="0" applyFont="1" applyFill="1" applyBorder="1" applyAlignment="1">
      <alignment horizontal="center" vertical="center" wrapText="1"/>
    </xf>
    <xf numFmtId="0" fontId="31" fillId="26" borderId="32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left" vertical="center" wrapText="1"/>
    </xf>
    <xf numFmtId="175" fontId="27" fillId="26" borderId="14" xfId="0" applyNumberFormat="1" applyFont="1" applyFill="1" applyBorder="1" applyAlignment="1">
      <alignment horizontal="center" vertical="center" wrapText="1"/>
    </xf>
    <xf numFmtId="175" fontId="27" fillId="26" borderId="11" xfId="0" applyNumberFormat="1" applyFont="1" applyFill="1" applyBorder="1" applyAlignment="1">
      <alignment horizontal="center" vertical="center" wrapText="1"/>
    </xf>
    <xf numFmtId="0" fontId="24" fillId="26" borderId="29" xfId="54" applyFont="1" applyFill="1" applyBorder="1" applyAlignment="1">
      <alignment horizontal="left" vertical="center" wrapText="1"/>
      <protection/>
    </xf>
    <xf numFmtId="0" fontId="31" fillId="26" borderId="29" xfId="0" applyFont="1" applyFill="1" applyBorder="1" applyAlignment="1">
      <alignment horizontal="center" vertical="center" wrapText="1"/>
    </xf>
    <xf numFmtId="172" fontId="31" fillId="26" borderId="29" xfId="0" applyNumberFormat="1" applyFont="1" applyFill="1" applyBorder="1" applyAlignment="1">
      <alignment horizontal="center" vertical="center" wrapText="1"/>
    </xf>
    <xf numFmtId="0" fontId="31" fillId="26" borderId="30" xfId="0" applyFont="1" applyFill="1" applyBorder="1" applyAlignment="1">
      <alignment horizontal="center" vertical="center" wrapText="1"/>
    </xf>
    <xf numFmtId="0" fontId="24" fillId="26" borderId="29" xfId="0" applyFont="1" applyFill="1" applyBorder="1" applyAlignment="1">
      <alignment horizontal="left" vertical="center" wrapText="1"/>
    </xf>
    <xf numFmtId="175" fontId="31" fillId="26" borderId="29" xfId="0" applyNumberFormat="1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left" vertical="center" wrapText="1"/>
    </xf>
    <xf numFmtId="175" fontId="31" fillId="26" borderId="16" xfId="0" applyNumberFormat="1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29" xfId="0" applyFont="1" applyFill="1" applyBorder="1" applyAlignment="1">
      <alignment horizontal="center" vertical="center"/>
    </xf>
    <xf numFmtId="172" fontId="31" fillId="26" borderId="29" xfId="0" applyNumberFormat="1" applyFont="1" applyFill="1" applyBorder="1" applyAlignment="1">
      <alignment horizontal="center" vertical="center"/>
    </xf>
    <xf numFmtId="0" fontId="31" fillId="26" borderId="30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left" wrapText="1"/>
    </xf>
    <xf numFmtId="0" fontId="31" fillId="26" borderId="31" xfId="0" applyFont="1" applyFill="1" applyBorder="1" applyAlignment="1">
      <alignment horizontal="center" vertical="center"/>
    </xf>
    <xf numFmtId="0" fontId="31" fillId="26" borderId="32" xfId="0" applyFont="1" applyFill="1" applyBorder="1" applyAlignment="1">
      <alignment horizontal="center" vertical="center"/>
    </xf>
    <xf numFmtId="172" fontId="31" fillId="26" borderId="31" xfId="0" applyNumberFormat="1" applyFont="1" applyFill="1" applyBorder="1" applyAlignment="1">
      <alignment horizontal="center" vertical="center" wrapText="1"/>
    </xf>
    <xf numFmtId="172" fontId="31" fillId="26" borderId="30" xfId="0" applyNumberFormat="1" applyFont="1" applyFill="1" applyBorder="1" applyAlignment="1">
      <alignment horizontal="center" vertical="center" wrapText="1"/>
    </xf>
    <xf numFmtId="0" fontId="22" fillId="26" borderId="31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1" fillId="26" borderId="36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31" fillId="26" borderId="37" xfId="0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horizontal="left" vertical="center" wrapText="1"/>
    </xf>
    <xf numFmtId="0" fontId="31" fillId="26" borderId="29" xfId="54" applyFont="1" applyFill="1" applyBorder="1" applyAlignment="1">
      <alignment horizontal="center" vertical="center" wrapText="1"/>
      <protection/>
    </xf>
    <xf numFmtId="172" fontId="31" fillId="26" borderId="29" xfId="54" applyNumberFormat="1" applyFont="1" applyFill="1" applyBorder="1" applyAlignment="1">
      <alignment horizontal="center" vertical="center" wrapText="1"/>
      <protection/>
    </xf>
    <xf numFmtId="0" fontId="31" fillId="26" borderId="30" xfId="0" applyNumberFormat="1" applyFont="1" applyFill="1" applyBorder="1" applyAlignment="1">
      <alignment horizontal="center" vertical="center" wrapText="1"/>
    </xf>
    <xf numFmtId="0" fontId="22" fillId="26" borderId="29" xfId="54" applyFont="1" applyFill="1" applyBorder="1" applyAlignment="1">
      <alignment horizontal="left" vertical="center" wrapText="1"/>
      <protection/>
    </xf>
    <xf numFmtId="175" fontId="31" fillId="26" borderId="29" xfId="54" applyNumberFormat="1" applyFont="1" applyFill="1" applyBorder="1" applyAlignment="1">
      <alignment horizontal="center" vertical="center" wrapText="1"/>
      <protection/>
    </xf>
    <xf numFmtId="0" fontId="31" fillId="26" borderId="30" xfId="54" applyFont="1" applyFill="1" applyBorder="1" applyAlignment="1">
      <alignment horizontal="center" vertical="center" wrapText="1"/>
      <protection/>
    </xf>
    <xf numFmtId="0" fontId="22" fillId="26" borderId="38" xfId="0" applyFont="1" applyFill="1" applyBorder="1" applyAlignment="1">
      <alignment horizontal="left" vertical="center" wrapText="1"/>
    </xf>
    <xf numFmtId="177" fontId="31" fillId="26" borderId="39" xfId="0" applyNumberFormat="1" applyFont="1" applyFill="1" applyBorder="1" applyAlignment="1">
      <alignment horizontal="center" vertical="center" wrapText="1"/>
    </xf>
    <xf numFmtId="177" fontId="31" fillId="26" borderId="40" xfId="0" applyNumberFormat="1" applyFont="1" applyFill="1" applyBorder="1" applyAlignment="1">
      <alignment horizontal="center" vertical="center" wrapText="1"/>
    </xf>
    <xf numFmtId="4" fontId="31" fillId="26" borderId="41" xfId="0" applyNumberFormat="1" applyFont="1" applyFill="1" applyBorder="1" applyAlignment="1">
      <alignment horizontal="center" vertical="center" wrapText="1"/>
    </xf>
    <xf numFmtId="0" fontId="22" fillId="26" borderId="42" xfId="0" applyFont="1" applyFill="1" applyBorder="1" applyAlignment="1">
      <alignment horizontal="left" vertical="center" wrapText="1"/>
    </xf>
    <xf numFmtId="177" fontId="31" fillId="26" borderId="43" xfId="0" applyNumberFormat="1" applyFont="1" applyFill="1" applyBorder="1" applyAlignment="1">
      <alignment horizontal="center" vertical="center" wrapText="1"/>
    </xf>
    <xf numFmtId="177" fontId="31" fillId="26" borderId="44" xfId="0" applyNumberFormat="1" applyFont="1" applyFill="1" applyBorder="1" applyAlignment="1">
      <alignment horizontal="center" vertical="center" wrapText="1"/>
    </xf>
    <xf numFmtId="4" fontId="31" fillId="26" borderId="45" xfId="0" applyNumberFormat="1" applyFont="1" applyFill="1" applyBorder="1" applyAlignment="1">
      <alignment horizontal="center" vertical="center" wrapText="1"/>
    </xf>
    <xf numFmtId="2" fontId="31" fillId="26" borderId="31" xfId="0" applyNumberFormat="1" applyFont="1" applyFill="1" applyBorder="1" applyAlignment="1">
      <alignment horizontal="center" vertical="center" wrapText="1"/>
    </xf>
    <xf numFmtId="0" fontId="0" fillId="26" borderId="29" xfId="0" applyFill="1" applyBorder="1" applyAlignment="1">
      <alignment/>
    </xf>
    <xf numFmtId="175" fontId="31" fillId="26" borderId="13" xfId="0" applyNumberFormat="1" applyFont="1" applyFill="1" applyBorder="1" applyAlignment="1">
      <alignment horizontal="center" vertical="center" wrapText="1"/>
    </xf>
    <xf numFmtId="0" fontId="31" fillId="26" borderId="37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left" vertical="center" wrapText="1"/>
    </xf>
    <xf numFmtId="172" fontId="27" fillId="26" borderId="14" xfId="0" applyNumberFormat="1" applyFont="1" applyFill="1" applyBorder="1" applyAlignment="1">
      <alignment horizontal="center" vertical="center"/>
    </xf>
    <xf numFmtId="172" fontId="27" fillId="26" borderId="11" xfId="0" applyNumberFormat="1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left" vertical="center" wrapText="1"/>
    </xf>
    <xf numFmtId="176" fontId="31" fillId="26" borderId="10" xfId="0" applyNumberFormat="1" applyFont="1" applyFill="1" applyBorder="1" applyAlignment="1">
      <alignment horizontal="center" vertical="center" wrapText="1"/>
    </xf>
    <xf numFmtId="173" fontId="26" fillId="26" borderId="36" xfId="0" applyNumberFormat="1" applyFont="1" applyFill="1" applyBorder="1" applyAlignment="1">
      <alignment horizontal="center" vertical="center" wrapText="1"/>
    </xf>
    <xf numFmtId="176" fontId="31" fillId="26" borderId="31" xfId="0" applyNumberFormat="1" applyFont="1" applyFill="1" applyBorder="1" applyAlignment="1">
      <alignment horizontal="center" vertical="center" wrapText="1"/>
    </xf>
    <xf numFmtId="174" fontId="26" fillId="26" borderId="32" xfId="0" applyNumberFormat="1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172" fontId="27" fillId="26" borderId="14" xfId="0" applyNumberFormat="1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 horizontal="center" vertical="center" wrapText="1"/>
    </xf>
    <xf numFmtId="0" fontId="24" fillId="26" borderId="28" xfId="0" applyFont="1" applyFill="1" applyBorder="1" applyAlignment="1">
      <alignment vertical="center" wrapText="1"/>
    </xf>
    <xf numFmtId="0" fontId="27" fillId="26" borderId="12" xfId="0" applyFont="1" applyFill="1" applyBorder="1" applyAlignment="1">
      <alignment horizontal="center" vertical="center" wrapText="1"/>
    </xf>
    <xf numFmtId="172" fontId="31" fillId="26" borderId="30" xfId="0" applyNumberFormat="1" applyFont="1" applyFill="1" applyBorder="1" applyAlignment="1">
      <alignment horizontal="center" vertical="center"/>
    </xf>
    <xf numFmtId="172" fontId="31" fillId="26" borderId="31" xfId="0" applyNumberFormat="1" applyFont="1" applyFill="1" applyBorder="1" applyAlignment="1">
      <alignment horizontal="center" vertical="center"/>
    </xf>
    <xf numFmtId="172" fontId="31" fillId="26" borderId="32" xfId="0" applyNumberFormat="1" applyFont="1" applyFill="1" applyBorder="1" applyAlignment="1">
      <alignment horizontal="center" vertical="center"/>
    </xf>
    <xf numFmtId="172" fontId="31" fillId="26" borderId="10" xfId="0" applyNumberFormat="1" applyFont="1" applyFill="1" applyBorder="1" applyAlignment="1">
      <alignment horizontal="center" vertical="center" wrapText="1"/>
    </xf>
    <xf numFmtId="172" fontId="31" fillId="26" borderId="36" xfId="0" applyNumberFormat="1" applyFont="1" applyFill="1" applyBorder="1" applyAlignment="1">
      <alignment horizontal="center" vertical="center" wrapText="1"/>
    </xf>
    <xf numFmtId="172" fontId="31" fillId="26" borderId="32" xfId="0" applyNumberFormat="1" applyFont="1" applyFill="1" applyBorder="1" applyAlignment="1">
      <alignment horizontal="center" vertical="center" wrapText="1"/>
    </xf>
    <xf numFmtId="0" fontId="24" fillId="26" borderId="40" xfId="0" applyFont="1" applyFill="1" applyBorder="1" applyAlignment="1">
      <alignment horizontal="left" vertical="center" wrapText="1"/>
    </xf>
    <xf numFmtId="172" fontId="31" fillId="26" borderId="40" xfId="0" applyNumberFormat="1" applyFont="1" applyFill="1" applyBorder="1" applyAlignment="1">
      <alignment horizontal="center" vertical="center"/>
    </xf>
    <xf numFmtId="172" fontId="31" fillId="26" borderId="41" xfId="0" applyNumberFormat="1" applyFont="1" applyFill="1" applyBorder="1" applyAlignment="1">
      <alignment horizontal="center" vertical="center"/>
    </xf>
    <xf numFmtId="0" fontId="24" fillId="26" borderId="22" xfId="0" applyFont="1" applyFill="1" applyBorder="1" applyAlignment="1">
      <alignment horizontal="left" vertical="center" wrapText="1"/>
    </xf>
    <xf numFmtId="0" fontId="27" fillId="26" borderId="22" xfId="0" applyNumberFormat="1" applyFont="1" applyFill="1" applyBorder="1" applyAlignment="1">
      <alignment horizontal="center" vertical="center" wrapText="1"/>
    </xf>
    <xf numFmtId="0" fontId="26" fillId="26" borderId="22" xfId="0" applyNumberFormat="1" applyFont="1" applyFill="1" applyBorder="1" applyAlignment="1">
      <alignment horizontal="center" vertical="center" wrapText="1"/>
    </xf>
    <xf numFmtId="0" fontId="26" fillId="26" borderId="19" xfId="0" applyNumberFormat="1" applyFont="1" applyFill="1" applyBorder="1" applyAlignment="1">
      <alignment horizontal="center" vertical="center" wrapText="1"/>
    </xf>
    <xf numFmtId="172" fontId="27" fillId="26" borderId="29" xfId="0" applyNumberFormat="1" applyFont="1" applyFill="1" applyBorder="1" applyAlignment="1">
      <alignment horizontal="center" vertical="center"/>
    </xf>
    <xf numFmtId="172" fontId="27" fillId="26" borderId="30" xfId="0" applyNumberFormat="1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left" vertical="center" wrapText="1"/>
    </xf>
    <xf numFmtId="172" fontId="31" fillId="26" borderId="14" xfId="0" applyNumberFormat="1" applyFont="1" applyFill="1" applyBorder="1" applyAlignment="1">
      <alignment horizontal="center" vertical="center"/>
    </xf>
    <xf numFmtId="172" fontId="31" fillId="26" borderId="11" xfId="0" applyNumberFormat="1" applyFont="1" applyFill="1" applyBorder="1" applyAlignment="1">
      <alignment horizontal="center" vertical="center"/>
    </xf>
    <xf numFmtId="175" fontId="31" fillId="26" borderId="10" xfId="0" applyNumberFormat="1" applyFont="1" applyFill="1" applyBorder="1" applyAlignment="1">
      <alignment horizontal="center" vertical="center" wrapText="1"/>
    </xf>
    <xf numFmtId="172" fontId="26" fillId="26" borderId="36" xfId="0" applyNumberFormat="1" applyFont="1" applyFill="1" applyBorder="1" applyAlignment="1">
      <alignment horizontal="center" vertical="center" wrapText="1"/>
    </xf>
    <xf numFmtId="0" fontId="24" fillId="26" borderId="31" xfId="0" applyNumberFormat="1" applyFont="1" applyFill="1" applyBorder="1" applyAlignment="1">
      <alignment horizontal="left" vertical="center" wrapText="1"/>
    </xf>
    <xf numFmtId="0" fontId="25" fillId="26" borderId="29" xfId="0" applyFont="1" applyFill="1" applyBorder="1" applyAlignment="1">
      <alignment horizontal="center" vertical="center" wrapText="1"/>
    </xf>
    <xf numFmtId="0" fontId="24" fillId="26" borderId="29" xfId="0" applyNumberFormat="1" applyFont="1" applyFill="1" applyBorder="1" applyAlignment="1">
      <alignment horizontal="left" vertical="center" wrapText="1"/>
    </xf>
    <xf numFmtId="0" fontId="26" fillId="26" borderId="30" xfId="0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horizontal="center" vertical="center" wrapText="1"/>
    </xf>
    <xf numFmtId="0" fontId="26" fillId="26" borderId="32" xfId="0" applyFont="1" applyFill="1" applyBorder="1" applyAlignment="1">
      <alignment horizontal="center" vertical="center"/>
    </xf>
    <xf numFmtId="0" fontId="26" fillId="26" borderId="30" xfId="54" applyFont="1" applyFill="1" applyBorder="1" applyAlignment="1">
      <alignment horizontal="center" vertical="center" wrapText="1"/>
      <protection/>
    </xf>
    <xf numFmtId="2" fontId="31" fillId="26" borderId="10" xfId="0" applyNumberFormat="1" applyFont="1" applyFill="1" applyBorder="1" applyAlignment="1">
      <alignment horizontal="center" vertical="center" wrapText="1"/>
    </xf>
    <xf numFmtId="0" fontId="33" fillId="26" borderId="36" xfId="0" applyFont="1" applyFill="1" applyBorder="1" applyAlignment="1">
      <alignment horizontal="center" vertical="center" wrapText="1"/>
    </xf>
    <xf numFmtId="0" fontId="31" fillId="26" borderId="29" xfId="0" applyNumberFormat="1" applyFont="1" applyFill="1" applyBorder="1" applyAlignment="1">
      <alignment horizontal="center" vertical="center" wrapText="1"/>
    </xf>
    <xf numFmtId="0" fontId="33" fillId="26" borderId="30" xfId="0" applyNumberFormat="1" applyFont="1" applyFill="1" applyBorder="1" applyAlignment="1">
      <alignment horizontal="center" vertical="center" wrapText="1"/>
    </xf>
    <xf numFmtId="0" fontId="31" fillId="26" borderId="31" xfId="0" applyNumberFormat="1" applyFont="1" applyFill="1" applyBorder="1" applyAlignment="1">
      <alignment horizontal="center" vertical="center" wrapText="1"/>
    </xf>
    <xf numFmtId="0" fontId="33" fillId="26" borderId="32" xfId="0" applyNumberFormat="1" applyFont="1" applyFill="1" applyBorder="1" applyAlignment="1">
      <alignment horizontal="center" vertical="center" wrapText="1"/>
    </xf>
    <xf numFmtId="0" fontId="24" fillId="26" borderId="29" xfId="0" applyFont="1" applyFill="1" applyBorder="1" applyAlignment="1">
      <alignment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vertical="center" wrapText="1"/>
    </xf>
    <xf numFmtId="2" fontId="31" fillId="26" borderId="29" xfId="0" applyNumberFormat="1" applyFont="1" applyFill="1" applyBorder="1" applyAlignment="1">
      <alignment horizontal="center" vertical="center" wrapText="1"/>
    </xf>
    <xf numFmtId="0" fontId="32" fillId="26" borderId="29" xfId="0" applyFont="1" applyFill="1" applyBorder="1" applyAlignment="1">
      <alignment/>
    </xf>
    <xf numFmtId="0" fontId="27" fillId="26" borderId="30" xfId="0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 vertical="center" wrapText="1"/>
    </xf>
    <xf numFmtId="172" fontId="26" fillId="26" borderId="29" xfId="0" applyNumberFormat="1" applyFont="1" applyFill="1" applyBorder="1" applyAlignment="1">
      <alignment horizontal="center" vertical="center" wrapText="1"/>
    </xf>
    <xf numFmtId="0" fontId="26" fillId="26" borderId="36" xfId="0" applyFont="1" applyFill="1" applyBorder="1" applyAlignment="1">
      <alignment horizontal="center" vertical="center" wrapText="1"/>
    </xf>
    <xf numFmtId="0" fontId="26" fillId="26" borderId="30" xfId="0" applyFont="1" applyFill="1" applyBorder="1" applyAlignment="1">
      <alignment horizontal="center" vertical="center" wrapText="1"/>
    </xf>
    <xf numFmtId="0" fontId="26" fillId="26" borderId="32" xfId="0" applyFont="1" applyFill="1" applyBorder="1" applyAlignment="1">
      <alignment horizontal="center" vertical="center" wrapText="1"/>
    </xf>
    <xf numFmtId="0" fontId="22" fillId="26" borderId="27" xfId="0" applyNumberFormat="1" applyFont="1" applyFill="1" applyBorder="1" applyAlignment="1">
      <alignment horizontal="left" vertical="center" wrapText="1"/>
    </xf>
    <xf numFmtId="2" fontId="31" fillId="26" borderId="10" xfId="0" applyNumberFormat="1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27" fillId="26" borderId="36" xfId="0" applyFont="1" applyFill="1" applyBorder="1" applyAlignment="1">
      <alignment horizontal="center" vertical="center"/>
    </xf>
    <xf numFmtId="0" fontId="24" fillId="26" borderId="46" xfId="0" applyFont="1" applyFill="1" applyBorder="1" applyAlignment="1">
      <alignment vertical="center" wrapText="1"/>
    </xf>
    <xf numFmtId="175" fontId="31" fillId="26" borderId="29" xfId="0" applyNumberFormat="1" applyFont="1" applyFill="1" applyBorder="1" applyAlignment="1">
      <alignment horizontal="center" vertical="center"/>
    </xf>
    <xf numFmtId="2" fontId="31" fillId="26" borderId="29" xfId="0" applyNumberFormat="1" applyFont="1" applyFill="1" applyBorder="1" applyAlignment="1">
      <alignment horizontal="center" vertical="center"/>
    </xf>
    <xf numFmtId="0" fontId="27" fillId="26" borderId="30" xfId="0" applyFont="1" applyFill="1" applyBorder="1" applyAlignment="1">
      <alignment horizontal="center" vertical="center"/>
    </xf>
    <xf numFmtId="0" fontId="24" fillId="26" borderId="47" xfId="0" applyNumberFormat="1" applyFont="1" applyFill="1" applyBorder="1" applyAlignment="1">
      <alignment horizontal="left" vertical="center" wrapText="1"/>
    </xf>
    <xf numFmtId="175" fontId="31" fillId="26" borderId="31" xfId="0" applyNumberFormat="1" applyFont="1" applyFill="1" applyBorder="1" applyAlignment="1">
      <alignment horizontal="center" vertical="center"/>
    </xf>
    <xf numFmtId="2" fontId="31" fillId="26" borderId="31" xfId="0" applyNumberFormat="1" applyFont="1" applyFill="1" applyBorder="1" applyAlignment="1">
      <alignment horizontal="center" vertical="center"/>
    </xf>
    <xf numFmtId="0" fontId="27" fillId="26" borderId="32" xfId="0" applyFont="1" applyFill="1" applyBorder="1" applyAlignment="1">
      <alignment horizontal="center" vertical="center"/>
    </xf>
    <xf numFmtId="175" fontId="31" fillId="26" borderId="31" xfId="0" applyNumberFormat="1" applyFont="1" applyFill="1" applyBorder="1" applyAlignment="1">
      <alignment horizontal="center" vertical="center" wrapText="1"/>
    </xf>
    <xf numFmtId="172" fontId="26" fillId="26" borderId="32" xfId="0" applyNumberFormat="1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/>
    </xf>
    <xf numFmtId="0" fontId="29" fillId="26" borderId="37" xfId="0" applyFont="1" applyFill="1" applyBorder="1" applyAlignment="1">
      <alignment horizontal="center"/>
    </xf>
    <xf numFmtId="172" fontId="22" fillId="26" borderId="29" xfId="0" applyNumberFormat="1" applyFont="1" applyFill="1" applyBorder="1" applyAlignment="1">
      <alignment horizontal="center" vertical="center"/>
    </xf>
    <xf numFmtId="172" fontId="22" fillId="26" borderId="29" xfId="0" applyNumberFormat="1" applyFont="1" applyFill="1" applyBorder="1" applyAlignment="1">
      <alignment horizontal="center"/>
    </xf>
    <xf numFmtId="0" fontId="29" fillId="26" borderId="30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left" vertical="top" wrapText="1"/>
    </xf>
    <xf numFmtId="2" fontId="37" fillId="26" borderId="31" xfId="0" applyNumberFormat="1" applyFont="1" applyFill="1" applyBorder="1" applyAlignment="1">
      <alignment horizontal="center" vertical="center" wrapText="1"/>
    </xf>
    <xf numFmtId="2" fontId="26" fillId="26" borderId="32" xfId="0" applyNumberFormat="1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/>
    </xf>
    <xf numFmtId="172" fontId="31" fillId="26" borderId="13" xfId="0" applyNumberFormat="1" applyFont="1" applyFill="1" applyBorder="1" applyAlignment="1">
      <alignment horizontal="center" vertical="center"/>
    </xf>
    <xf numFmtId="0" fontId="26" fillId="26" borderId="37" xfId="0" applyFont="1" applyFill="1" applyBorder="1" applyAlignment="1">
      <alignment horizontal="center" vertical="center"/>
    </xf>
    <xf numFmtId="172" fontId="27" fillId="26" borderId="10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wrapText="1"/>
    </xf>
    <xf numFmtId="175" fontId="31" fillId="26" borderId="10" xfId="0" applyNumberFormat="1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7" borderId="48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2" fillId="7" borderId="49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0" fontId="24" fillId="27" borderId="41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4" fillId="7" borderId="51" xfId="0" applyFont="1" applyFill="1" applyBorder="1" applyAlignment="1">
      <alignment horizontal="center" vertical="center" wrapText="1"/>
    </xf>
    <xf numFmtId="0" fontId="24" fillId="7" borderId="5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105"/>
  <sheetViews>
    <sheetView tabSelected="1" view="pageBreakPreview" zoomScale="75" zoomScaleSheetLayoutView="75" zoomScalePageLayoutView="0" workbookViewId="0" topLeftCell="A2">
      <selection activeCell="F7" sqref="F7"/>
    </sheetView>
  </sheetViews>
  <sheetFormatPr defaultColWidth="9.00390625" defaultRowHeight="12.75"/>
  <cols>
    <col min="1" max="1" width="27.00390625" style="0" customWidth="1"/>
    <col min="2" max="2" width="78.125" style="0" customWidth="1"/>
    <col min="3" max="3" width="19.00390625" style="0" customWidth="1"/>
    <col min="4" max="4" width="11.875" style="0" customWidth="1"/>
    <col min="5" max="5" width="11.625" style="0" customWidth="1"/>
    <col min="6" max="6" width="15.625" style="0" customWidth="1"/>
    <col min="7" max="7" width="14.875" style="0" customWidth="1"/>
    <col min="8" max="8" width="10.125" style="0" customWidth="1"/>
  </cols>
  <sheetData>
    <row r="1" spans="1:7" ht="12.75">
      <c r="A1" s="234" t="s">
        <v>117</v>
      </c>
      <c r="B1" s="234"/>
      <c r="C1" s="234"/>
      <c r="D1" s="234"/>
      <c r="E1" s="234"/>
      <c r="F1" s="234"/>
      <c r="G1" s="234"/>
    </row>
    <row r="2" spans="1:7" ht="13.5" thickBot="1">
      <c r="A2" s="234"/>
      <c r="B2" s="234"/>
      <c r="C2" s="234"/>
      <c r="D2" s="234"/>
      <c r="E2" s="234"/>
      <c r="F2" s="234"/>
      <c r="G2" s="234"/>
    </row>
    <row r="3" spans="1:7" ht="15.75">
      <c r="A3" s="238" t="s">
        <v>7</v>
      </c>
      <c r="B3" s="240" t="s">
        <v>40</v>
      </c>
      <c r="C3" s="240" t="s">
        <v>6</v>
      </c>
      <c r="D3" s="240"/>
      <c r="E3" s="240"/>
      <c r="F3" s="240"/>
      <c r="G3" s="241"/>
    </row>
    <row r="4" spans="1:7" ht="15.75">
      <c r="A4" s="239"/>
      <c r="B4" s="229"/>
      <c r="C4" s="229" t="s">
        <v>0</v>
      </c>
      <c r="D4" s="229" t="s">
        <v>1</v>
      </c>
      <c r="E4" s="229"/>
      <c r="F4" s="229"/>
      <c r="G4" s="244"/>
    </row>
    <row r="5" spans="1:7" ht="28.5">
      <c r="A5" s="239"/>
      <c r="B5" s="230"/>
      <c r="C5" s="230"/>
      <c r="D5" s="65" t="s">
        <v>4</v>
      </c>
      <c r="E5" s="65" t="s">
        <v>3</v>
      </c>
      <c r="F5" s="65" t="s">
        <v>2</v>
      </c>
      <c r="G5" s="66" t="s">
        <v>5</v>
      </c>
    </row>
    <row r="6" spans="1:7" ht="18.75">
      <c r="A6" s="236" t="s">
        <v>14</v>
      </c>
      <c r="B6" s="103" t="s">
        <v>92</v>
      </c>
      <c r="C6" s="138">
        <f>D6+E6+F6+G6</f>
        <v>1253.507</v>
      </c>
      <c r="D6" s="139"/>
      <c r="E6" s="94"/>
      <c r="F6" s="94">
        <v>1253.507</v>
      </c>
      <c r="G6" s="102"/>
    </row>
    <row r="7" spans="1:7" ht="18.75">
      <c r="A7" s="236"/>
      <c r="B7" s="103" t="s">
        <v>91</v>
      </c>
      <c r="C7" s="94">
        <f>D7+F7+G7+E7</f>
        <v>3078.598</v>
      </c>
      <c r="D7" s="94"/>
      <c r="E7" s="94">
        <v>2049.9</v>
      </c>
      <c r="F7" s="94">
        <v>999.498</v>
      </c>
      <c r="G7" s="100">
        <v>29.2</v>
      </c>
    </row>
    <row r="8" spans="1:7" ht="18.75">
      <c r="A8" s="237" t="s">
        <v>24</v>
      </c>
      <c r="B8" s="103" t="s">
        <v>73</v>
      </c>
      <c r="C8" s="124"/>
      <c r="D8" s="124"/>
      <c r="E8" s="124"/>
      <c r="F8" s="124"/>
      <c r="G8" s="181"/>
    </row>
    <row r="9" spans="1:7" ht="18.75">
      <c r="A9" s="235"/>
      <c r="B9" s="103" t="s">
        <v>131</v>
      </c>
      <c r="C9" s="124">
        <f>F9+D9+E9+G9</f>
        <v>6.6</v>
      </c>
      <c r="D9" s="124"/>
      <c r="E9" s="124"/>
      <c r="F9" s="124">
        <v>6.6</v>
      </c>
      <c r="G9" s="181"/>
    </row>
    <row r="10" spans="1:7" ht="18.75">
      <c r="A10" s="237" t="s">
        <v>25</v>
      </c>
      <c r="B10" s="123" t="s">
        <v>122</v>
      </c>
      <c r="C10" s="125">
        <f>D10+E10+F10+G10</f>
        <v>10</v>
      </c>
      <c r="D10" s="124"/>
      <c r="E10" s="100"/>
      <c r="F10" s="125">
        <v>10</v>
      </c>
      <c r="G10" s="126"/>
    </row>
    <row r="11" spans="1:7" ht="18.75">
      <c r="A11" s="235"/>
      <c r="B11" s="127" t="s">
        <v>76</v>
      </c>
      <c r="C11" s="128"/>
      <c r="D11" s="124"/>
      <c r="E11" s="124"/>
      <c r="F11" s="128"/>
      <c r="G11" s="129"/>
    </row>
    <row r="12" spans="1:7" ht="18.75">
      <c r="A12" s="237" t="s">
        <v>26</v>
      </c>
      <c r="B12" s="99" t="s">
        <v>97</v>
      </c>
      <c r="C12" s="100">
        <f>F12</f>
        <v>9.7</v>
      </c>
      <c r="D12" s="101"/>
      <c r="E12" s="100"/>
      <c r="F12" s="100">
        <v>9.7</v>
      </c>
      <c r="G12" s="102"/>
    </row>
    <row r="13" spans="1:7" ht="18.75">
      <c r="A13" s="235"/>
      <c r="B13" s="103" t="s">
        <v>30</v>
      </c>
      <c r="C13" s="104"/>
      <c r="D13" s="104"/>
      <c r="E13" s="104"/>
      <c r="F13" s="104"/>
      <c r="G13" s="102"/>
    </row>
    <row r="14" spans="1:7" ht="18.75">
      <c r="A14" s="232" t="s">
        <v>17</v>
      </c>
      <c r="B14" s="89" t="s">
        <v>57</v>
      </c>
      <c r="C14" s="100"/>
      <c r="D14" s="100"/>
      <c r="E14" s="100"/>
      <c r="F14" s="100"/>
      <c r="G14" s="102"/>
    </row>
    <row r="15" spans="1:7" ht="31.5">
      <c r="A15" s="235"/>
      <c r="B15" s="188" t="s">
        <v>137</v>
      </c>
      <c r="C15" s="100">
        <f>D15+E15+F15+G15</f>
        <v>138.6</v>
      </c>
      <c r="D15" s="100"/>
      <c r="E15" s="100"/>
      <c r="F15" s="100">
        <v>138.6</v>
      </c>
      <c r="G15" s="102"/>
    </row>
    <row r="16" spans="1:7" ht="18.75">
      <c r="A16" s="236" t="s">
        <v>18</v>
      </c>
      <c r="B16" s="190" t="s">
        <v>77</v>
      </c>
      <c r="C16" s="191"/>
      <c r="D16" s="192"/>
      <c r="E16" s="191"/>
      <c r="F16" s="191"/>
      <c r="G16" s="193"/>
    </row>
    <row r="17" spans="1:7" ht="31.5">
      <c r="A17" s="236"/>
      <c r="B17" s="190" t="s">
        <v>95</v>
      </c>
      <c r="C17" s="104">
        <f>F17</f>
        <v>69.455</v>
      </c>
      <c r="D17" s="104"/>
      <c r="E17" s="104"/>
      <c r="F17" s="104">
        <v>69.455</v>
      </c>
      <c r="G17" s="193"/>
    </row>
    <row r="18" spans="1:7" ht="18.75">
      <c r="A18" s="47"/>
      <c r="B18" s="89" t="s">
        <v>133</v>
      </c>
      <c r="C18" s="104">
        <f>D18+E18+F18+G18</f>
        <v>222.212</v>
      </c>
      <c r="D18" s="104"/>
      <c r="E18" s="104"/>
      <c r="F18" s="104">
        <v>222.212</v>
      </c>
      <c r="G18" s="193"/>
    </row>
    <row r="19" spans="1:7" ht="18.75">
      <c r="A19" s="47" t="s">
        <v>37</v>
      </c>
      <c r="B19" s="194" t="s">
        <v>82</v>
      </c>
      <c r="C19" s="211"/>
      <c r="D19" s="211"/>
      <c r="E19" s="211"/>
      <c r="F19" s="211"/>
      <c r="G19" s="212"/>
    </row>
    <row r="20" spans="1:7" ht="18.75">
      <c r="A20" s="77" t="s">
        <v>81</v>
      </c>
      <c r="B20" s="194" t="s">
        <v>82</v>
      </c>
      <c r="C20" s="104"/>
      <c r="D20" s="104"/>
      <c r="E20" s="104"/>
      <c r="F20" s="104"/>
      <c r="G20" s="195"/>
    </row>
    <row r="21" spans="1:7" ht="18.75">
      <c r="A21" s="237" t="s">
        <v>19</v>
      </c>
      <c r="B21" s="103" t="s">
        <v>79</v>
      </c>
      <c r="C21" s="109"/>
      <c r="D21" s="109"/>
      <c r="E21" s="109"/>
      <c r="F21" s="109"/>
      <c r="G21" s="178"/>
    </row>
    <row r="22" spans="1:7" ht="18.75">
      <c r="A22" s="232"/>
      <c r="B22" s="89" t="s">
        <v>132</v>
      </c>
      <c r="C22" s="113">
        <f>F22</f>
        <v>648.433</v>
      </c>
      <c r="D22" s="113"/>
      <c r="E22" s="113"/>
      <c r="F22" s="113">
        <v>648.433</v>
      </c>
      <c r="G22" s="180"/>
    </row>
    <row r="23" spans="1:7" ht="19.5" thickBot="1">
      <c r="A23" s="233"/>
      <c r="B23" s="188" t="s">
        <v>80</v>
      </c>
      <c r="C23" s="113"/>
      <c r="D23" s="113"/>
      <c r="E23" s="113"/>
      <c r="F23" s="113"/>
      <c r="G23" s="180"/>
    </row>
    <row r="24" spans="1:7" ht="32.25" thickBot="1">
      <c r="A24" s="9" t="s">
        <v>108</v>
      </c>
      <c r="B24" s="50"/>
      <c r="C24" s="52">
        <f>SUM(C6:C23)</f>
        <v>5437.1050000000005</v>
      </c>
      <c r="D24" s="45">
        <f>SUM(D6:D23)</f>
        <v>0</v>
      </c>
      <c r="E24" s="11">
        <f>SUM(E6:E23)</f>
        <v>2049.9</v>
      </c>
      <c r="F24" s="11">
        <f>SUM(F6:F23)</f>
        <v>3358.0049999999997</v>
      </c>
      <c r="G24" s="53">
        <f>SUM(G6:G23)</f>
        <v>29.2</v>
      </c>
    </row>
    <row r="25" spans="1:7" ht="19.5" customHeight="1">
      <c r="A25" s="235" t="s">
        <v>9</v>
      </c>
      <c r="B25" s="118" t="s">
        <v>138</v>
      </c>
      <c r="C25" s="182">
        <f>F25</f>
        <v>26.25</v>
      </c>
      <c r="D25" s="158"/>
      <c r="E25" s="119"/>
      <c r="F25" s="119">
        <v>26.25</v>
      </c>
      <c r="G25" s="196"/>
    </row>
    <row r="26" spans="1:7" ht="18.75">
      <c r="A26" s="236"/>
      <c r="B26" s="188" t="s">
        <v>85</v>
      </c>
      <c r="C26" s="100"/>
      <c r="D26" s="100"/>
      <c r="E26" s="100"/>
      <c r="F26" s="100"/>
      <c r="G26" s="197"/>
    </row>
    <row r="27" spans="1:7" ht="27" customHeight="1" thickBot="1">
      <c r="A27" s="237"/>
      <c r="B27" s="194" t="s">
        <v>96</v>
      </c>
      <c r="C27" s="138">
        <f>F27</f>
        <v>32.063</v>
      </c>
      <c r="D27" s="94"/>
      <c r="E27" s="94"/>
      <c r="F27" s="138">
        <v>32.063</v>
      </c>
      <c r="G27" s="198"/>
    </row>
    <row r="28" spans="1:7" ht="32.25" thickBot="1">
      <c r="A28" s="9" t="s">
        <v>109</v>
      </c>
      <c r="B28" s="39"/>
      <c r="C28" s="27">
        <f>SUM(C25:C27)</f>
        <v>58.313</v>
      </c>
      <c r="D28" s="27"/>
      <c r="E28" s="27"/>
      <c r="F28" s="27">
        <f>SUM(F25:F27)</f>
        <v>58.313</v>
      </c>
      <c r="G28" s="4"/>
    </row>
    <row r="29" spans="1:7" ht="19.5" thickBot="1">
      <c r="A29" s="26" t="s">
        <v>15</v>
      </c>
      <c r="B29" s="153" t="s">
        <v>61</v>
      </c>
      <c r="C29" s="154">
        <v>0</v>
      </c>
      <c r="D29" s="150"/>
      <c r="E29" s="150">
        <v>0</v>
      </c>
      <c r="F29" s="150"/>
      <c r="G29" s="152">
        <v>0</v>
      </c>
    </row>
    <row r="30" spans="1:7" ht="32.25" thickBot="1">
      <c r="A30" s="26" t="s">
        <v>16</v>
      </c>
      <c r="B30" s="153" t="s">
        <v>106</v>
      </c>
      <c r="C30" s="154">
        <f>E30+D30+F30+G30</f>
        <v>747.757</v>
      </c>
      <c r="D30" s="150"/>
      <c r="E30" s="150">
        <v>683.665</v>
      </c>
      <c r="F30" s="150"/>
      <c r="G30" s="152">
        <v>64.092</v>
      </c>
    </row>
    <row r="31" spans="1:8" ht="63">
      <c r="A31" s="231" t="s">
        <v>111</v>
      </c>
      <c r="B31" s="103" t="s">
        <v>128</v>
      </c>
      <c r="C31" s="173">
        <f>F31</f>
        <v>2004.117</v>
      </c>
      <c r="D31" s="173"/>
      <c r="E31" s="173"/>
      <c r="F31" s="173">
        <v>2004.117</v>
      </c>
      <c r="G31" s="174"/>
      <c r="H31" s="67"/>
    </row>
    <row r="32" spans="1:7" ht="18.75">
      <c r="A32" s="232"/>
      <c r="B32" s="175" t="s">
        <v>79</v>
      </c>
      <c r="C32" s="94"/>
      <c r="D32" s="94"/>
      <c r="E32" s="94"/>
      <c r="F32" s="94"/>
      <c r="G32" s="102"/>
    </row>
    <row r="33" spans="1:7" ht="32.25" thickBot="1">
      <c r="A33" s="233"/>
      <c r="B33" s="117" t="s">
        <v>113</v>
      </c>
      <c r="C33" s="94">
        <f>F33+G33</f>
        <v>156.67</v>
      </c>
      <c r="D33" s="94"/>
      <c r="E33" s="94"/>
      <c r="F33" s="94">
        <v>156.67</v>
      </c>
      <c r="G33" s="95"/>
    </row>
    <row r="34" spans="1:7" ht="32.25" thickBot="1">
      <c r="A34" s="18" t="s">
        <v>110</v>
      </c>
      <c r="B34" s="40"/>
      <c r="C34" s="27">
        <f>SUM(C31:C33)</f>
        <v>2160.787</v>
      </c>
      <c r="D34" s="21"/>
      <c r="E34" s="21"/>
      <c r="F34" s="27">
        <f>SUM(F31:F33)</f>
        <v>2160.787</v>
      </c>
      <c r="G34" s="38">
        <f>SUM(G31:G33)</f>
        <v>0</v>
      </c>
    </row>
    <row r="35" spans="1:7" ht="31.5">
      <c r="A35" s="231" t="s">
        <v>13</v>
      </c>
      <c r="B35" s="145" t="s">
        <v>94</v>
      </c>
      <c r="C35" s="146">
        <f>F35</f>
        <v>1907.193</v>
      </c>
      <c r="D35" s="146"/>
      <c r="E35" s="146"/>
      <c r="F35" s="146">
        <v>1907.193</v>
      </c>
      <c r="G35" s="147"/>
    </row>
    <row r="36" spans="1:7" ht="32.25" thickBot="1">
      <c r="A36" s="233"/>
      <c r="B36" s="142" t="s">
        <v>123</v>
      </c>
      <c r="C36" s="148">
        <f>F36</f>
        <v>319.496</v>
      </c>
      <c r="D36" s="148"/>
      <c r="E36" s="148"/>
      <c r="F36" s="148">
        <v>319.496</v>
      </c>
      <c r="G36" s="149"/>
    </row>
    <row r="37" spans="1:7" ht="19.5" thickBot="1">
      <c r="A37" s="9" t="s">
        <v>51</v>
      </c>
      <c r="B37" s="22"/>
      <c r="C37" s="64">
        <f>SUM(C35:C36)</f>
        <v>2226.689</v>
      </c>
      <c r="D37" s="23"/>
      <c r="E37" s="23"/>
      <c r="F37" s="64">
        <f>SUM(F35:F36)</f>
        <v>2226.689</v>
      </c>
      <c r="G37" s="24"/>
    </row>
    <row r="38" spans="1:7" ht="19.5" thickBot="1">
      <c r="A38" s="41" t="s">
        <v>10</v>
      </c>
      <c r="B38" s="164" t="s">
        <v>66</v>
      </c>
      <c r="C38" s="165">
        <f>D38</f>
        <v>121.9</v>
      </c>
      <c r="D38" s="165">
        <v>121.9</v>
      </c>
      <c r="E38" s="166"/>
      <c r="F38" s="166"/>
      <c r="G38" s="167"/>
    </row>
    <row r="39" spans="1:7" ht="63.75" thickBot="1">
      <c r="A39" s="26" t="s">
        <v>58</v>
      </c>
      <c r="B39" s="96" t="s">
        <v>105</v>
      </c>
      <c r="C39" s="97">
        <f>F39</f>
        <v>17.921</v>
      </c>
      <c r="D39" s="97"/>
      <c r="E39" s="97"/>
      <c r="F39" s="97">
        <v>17.921</v>
      </c>
      <c r="G39" s="98"/>
    </row>
    <row r="40" spans="1:7" ht="48" thickBot="1">
      <c r="A40" s="26" t="s">
        <v>11</v>
      </c>
      <c r="B40" s="96" t="s">
        <v>124</v>
      </c>
      <c r="C40" s="97">
        <f>G40</f>
        <v>37236.5</v>
      </c>
      <c r="D40" s="150"/>
      <c r="E40" s="150"/>
      <c r="F40" s="151">
        <v>0</v>
      </c>
      <c r="G40" s="152">
        <v>37236.5</v>
      </c>
    </row>
    <row r="41" spans="1:7" ht="31.5">
      <c r="A41" s="231" t="s">
        <v>8</v>
      </c>
      <c r="B41" s="118" t="s">
        <v>100</v>
      </c>
      <c r="C41" s="173">
        <f>F41</f>
        <v>3275.709</v>
      </c>
      <c r="D41" s="182"/>
      <c r="E41" s="119"/>
      <c r="F41" s="119">
        <v>3275.709</v>
      </c>
      <c r="G41" s="183"/>
    </row>
    <row r="42" spans="1:7" ht="31.5">
      <c r="A42" s="232"/>
      <c r="B42" s="177" t="s">
        <v>99</v>
      </c>
      <c r="C42" s="184">
        <f>F42</f>
        <v>300.147</v>
      </c>
      <c r="D42" s="184"/>
      <c r="E42" s="184"/>
      <c r="F42" s="184">
        <v>300.147</v>
      </c>
      <c r="G42" s="185"/>
    </row>
    <row r="43" spans="1:7" ht="18.75">
      <c r="A43" s="232"/>
      <c r="B43" s="177" t="s">
        <v>68</v>
      </c>
      <c r="C43" s="184"/>
      <c r="D43" s="184"/>
      <c r="E43" s="184"/>
      <c r="F43" s="184"/>
      <c r="G43" s="185"/>
    </row>
    <row r="44" spans="1:7" ht="32.25" thickBot="1">
      <c r="A44" s="233"/>
      <c r="B44" s="175" t="s">
        <v>116</v>
      </c>
      <c r="C44" s="186">
        <f>F44</f>
        <v>4457.834</v>
      </c>
      <c r="D44" s="186"/>
      <c r="E44" s="186"/>
      <c r="F44" s="186">
        <v>4457.834</v>
      </c>
      <c r="G44" s="187"/>
    </row>
    <row r="45" spans="1:7" ht="32.25" thickBot="1">
      <c r="A45" s="9" t="s">
        <v>44</v>
      </c>
      <c r="B45" s="42"/>
      <c r="C45" s="54">
        <f>SUM(C41:C44)</f>
        <v>8033.69</v>
      </c>
      <c r="D45" s="54">
        <f>SUM(D41:D44)</f>
        <v>0</v>
      </c>
      <c r="E45" s="54"/>
      <c r="F45" s="54">
        <f>SUM(F41:F44)</f>
        <v>8033.69</v>
      </c>
      <c r="G45" s="70"/>
    </row>
    <row r="46" spans="1:7" ht="31.5">
      <c r="A46" s="231" t="s">
        <v>20</v>
      </c>
      <c r="B46" s="103" t="s">
        <v>130</v>
      </c>
      <c r="C46" s="104">
        <f>F46</f>
        <v>800.124</v>
      </c>
      <c r="D46" s="176"/>
      <c r="E46" s="176"/>
      <c r="F46" s="104">
        <v>800.124</v>
      </c>
      <c r="G46" s="111"/>
    </row>
    <row r="47" spans="1:7" ht="18.75">
      <c r="A47" s="232"/>
      <c r="B47" s="177" t="s">
        <v>129</v>
      </c>
      <c r="C47" s="100">
        <f>F47</f>
        <v>637.437</v>
      </c>
      <c r="D47" s="176"/>
      <c r="E47" s="176"/>
      <c r="F47" s="100">
        <v>637.437</v>
      </c>
      <c r="G47" s="178"/>
    </row>
    <row r="48" spans="1:7" ht="32.25" thickBot="1">
      <c r="A48" s="233"/>
      <c r="B48" s="175" t="s">
        <v>98</v>
      </c>
      <c r="C48" s="94">
        <f>F48</f>
        <v>161.8</v>
      </c>
      <c r="D48" s="179"/>
      <c r="E48" s="179"/>
      <c r="F48" s="94">
        <v>161.8</v>
      </c>
      <c r="G48" s="180"/>
    </row>
    <row r="49" spans="1:7" ht="32.25" thickBot="1">
      <c r="A49" s="9" t="s">
        <v>45</v>
      </c>
      <c r="B49" s="28"/>
      <c r="C49" s="55">
        <f>SUM(C46:C48)</f>
        <v>1599.361</v>
      </c>
      <c r="D49" s="11"/>
      <c r="E49" s="11"/>
      <c r="F49" s="55">
        <f>SUM(F46:F48)</f>
        <v>1599.361</v>
      </c>
      <c r="G49" s="20"/>
    </row>
    <row r="50" spans="1:7" ht="18.75">
      <c r="A50" s="231" t="s">
        <v>21</v>
      </c>
      <c r="B50" s="105" t="s">
        <v>79</v>
      </c>
      <c r="C50" s="106">
        <f>E50+F50</f>
        <v>0</v>
      </c>
      <c r="D50" s="107"/>
      <c r="E50" s="106"/>
      <c r="F50" s="107"/>
      <c r="G50" s="108"/>
    </row>
    <row r="51" spans="1:7" ht="47.25">
      <c r="A51" s="232"/>
      <c r="B51" s="103" t="s">
        <v>119</v>
      </c>
      <c r="C51" s="109">
        <f>F51</f>
        <v>1467.735</v>
      </c>
      <c r="D51" s="109"/>
      <c r="E51" s="110"/>
      <c r="F51" s="109">
        <v>1467.735</v>
      </c>
      <c r="G51" s="111"/>
    </row>
    <row r="52" spans="1:7" ht="19.5" thickBot="1">
      <c r="A52" s="233"/>
      <c r="B52" s="112" t="s">
        <v>86</v>
      </c>
      <c r="C52" s="113"/>
      <c r="D52" s="113"/>
      <c r="E52" s="113"/>
      <c r="F52" s="113"/>
      <c r="G52" s="114"/>
    </row>
    <row r="53" spans="1:7" ht="32.25" thickBot="1">
      <c r="A53" s="18" t="s">
        <v>46</v>
      </c>
      <c r="B53" s="5"/>
      <c r="C53" s="55">
        <f>SUM(C50:C52)</f>
        <v>1467.735</v>
      </c>
      <c r="D53" s="11"/>
      <c r="E53" s="55">
        <f>SUM(E50:E52)</f>
        <v>0</v>
      </c>
      <c r="F53" s="55">
        <f>SUM(F50:F52)</f>
        <v>1467.735</v>
      </c>
      <c r="G53" s="20"/>
    </row>
    <row r="54" spans="1:7" ht="31.5">
      <c r="A54" s="231" t="s">
        <v>22</v>
      </c>
      <c r="B54" s="118" t="s">
        <v>121</v>
      </c>
      <c r="C54" s="119">
        <f>F54</f>
        <v>1155.9</v>
      </c>
      <c r="D54" s="119"/>
      <c r="E54" s="119"/>
      <c r="F54" s="119">
        <v>1155.9</v>
      </c>
      <c r="G54" s="120"/>
    </row>
    <row r="55" spans="1:7" ht="18.75">
      <c r="A55" s="232"/>
      <c r="B55" s="103" t="s">
        <v>88</v>
      </c>
      <c r="C55" s="100">
        <f>F55</f>
        <v>42.8</v>
      </c>
      <c r="D55" s="100"/>
      <c r="E55" s="100"/>
      <c r="F55" s="100">
        <v>42.8</v>
      </c>
      <c r="G55" s="120"/>
    </row>
    <row r="56" spans="1:7" ht="32.25" thickBot="1">
      <c r="A56" s="233"/>
      <c r="B56" s="121" t="s">
        <v>120</v>
      </c>
      <c r="C56" s="90">
        <f>F56</f>
        <v>234.3</v>
      </c>
      <c r="D56" s="90"/>
      <c r="E56" s="90"/>
      <c r="F56" s="90">
        <v>234.3</v>
      </c>
      <c r="G56" s="122"/>
    </row>
    <row r="57" spans="1:7" ht="48" thickBot="1">
      <c r="A57" s="18" t="s">
        <v>43</v>
      </c>
      <c r="B57" s="227"/>
      <c r="C57" s="19">
        <f>SUM(C54:C56)</f>
        <v>1433</v>
      </c>
      <c r="D57" s="19"/>
      <c r="E57" s="19"/>
      <c r="F57" s="19">
        <f>SUM(F54:F56)</f>
        <v>1433</v>
      </c>
      <c r="G57" s="29"/>
    </row>
    <row r="58" spans="1:7" ht="18.75">
      <c r="A58" s="231" t="s">
        <v>23</v>
      </c>
      <c r="B58" s="118" t="s">
        <v>134</v>
      </c>
      <c r="C58" s="228">
        <f>D58+E58+F58+G58</f>
        <v>14.624</v>
      </c>
      <c r="D58" s="226"/>
      <c r="E58" s="226"/>
      <c r="F58" s="228">
        <v>14.624</v>
      </c>
      <c r="G58" s="226"/>
    </row>
    <row r="59" spans="1:7" ht="18.75">
      <c r="A59" s="232"/>
      <c r="B59" s="93" t="s">
        <v>136</v>
      </c>
      <c r="C59" s="224">
        <f>D59+E59+F59</f>
        <v>149.117</v>
      </c>
      <c r="D59" s="224"/>
      <c r="E59" s="223"/>
      <c r="F59" s="223">
        <v>149.117</v>
      </c>
      <c r="G59" s="225"/>
    </row>
    <row r="60" spans="1:7" ht="19.5" thickBot="1">
      <c r="A60" s="233"/>
      <c r="B60" s="220" t="s">
        <v>135</v>
      </c>
      <c r="C60" s="221">
        <f>D60+F60</f>
        <v>52.632</v>
      </c>
      <c r="D60" s="221"/>
      <c r="E60" s="221"/>
      <c r="F60" s="221">
        <v>52.632</v>
      </c>
      <c r="G60" s="222"/>
    </row>
    <row r="61" spans="1:7" ht="50.25" customHeight="1" thickBot="1">
      <c r="A61" s="18" t="s">
        <v>42</v>
      </c>
      <c r="B61" s="46"/>
      <c r="C61" s="55">
        <f>SUM(C58:C60)</f>
        <v>216.373</v>
      </c>
      <c r="D61" s="19">
        <f>SUM(D58:D60)</f>
        <v>0</v>
      </c>
      <c r="E61" s="19">
        <f>SUM(E58:E60)</f>
        <v>0</v>
      </c>
      <c r="F61" s="55">
        <f>SUM(F58:F60)</f>
        <v>216.373</v>
      </c>
      <c r="G61" s="19">
        <f>SUM(G58:G60)</f>
        <v>0</v>
      </c>
    </row>
    <row r="62" spans="1:7" ht="18.75">
      <c r="A62" s="245" t="s">
        <v>70</v>
      </c>
      <c r="B62" s="199" t="s">
        <v>107</v>
      </c>
      <c r="C62" s="228">
        <f>F62</f>
        <v>23.6</v>
      </c>
      <c r="D62" s="200"/>
      <c r="E62" s="201"/>
      <c r="F62" s="200">
        <v>23.6</v>
      </c>
      <c r="G62" s="202"/>
    </row>
    <row r="63" spans="1:7" ht="18.75">
      <c r="A63" s="246"/>
      <c r="B63" s="203" t="s">
        <v>89</v>
      </c>
      <c r="C63" s="204"/>
      <c r="D63" s="205"/>
      <c r="E63" s="109"/>
      <c r="F63" s="109"/>
      <c r="G63" s="206"/>
    </row>
    <row r="64" spans="1:7" ht="19.5" thickBot="1">
      <c r="A64" s="247"/>
      <c r="B64" s="207" t="s">
        <v>79</v>
      </c>
      <c r="C64" s="208"/>
      <c r="D64" s="209"/>
      <c r="E64" s="113"/>
      <c r="F64" s="113"/>
      <c r="G64" s="210"/>
    </row>
    <row r="65" spans="1:7" ht="32.25" thickBot="1">
      <c r="A65" s="43" t="s">
        <v>69</v>
      </c>
      <c r="B65" s="44"/>
      <c r="C65" s="52">
        <f>SUM(C62:C64)</f>
        <v>23.6</v>
      </c>
      <c r="D65" s="45"/>
      <c r="E65" s="11"/>
      <c r="F65" s="55">
        <f>SUM(F62:F64)</f>
        <v>23.6</v>
      </c>
      <c r="G65" s="20"/>
    </row>
    <row r="66" spans="1:7" ht="18.75">
      <c r="A66" s="231" t="s">
        <v>27</v>
      </c>
      <c r="B66" s="121" t="s">
        <v>68</v>
      </c>
      <c r="C66" s="140"/>
      <c r="D66" s="90"/>
      <c r="E66" s="90" t="s">
        <v>64</v>
      </c>
      <c r="F66" s="140"/>
      <c r="G66" s="141"/>
    </row>
    <row r="67" spans="1:7" ht="19.5" thickBot="1">
      <c r="A67" s="232"/>
      <c r="B67" s="142" t="s">
        <v>63</v>
      </c>
      <c r="C67" s="113"/>
      <c r="D67" s="113"/>
      <c r="E67" s="113"/>
      <c r="F67" s="113"/>
      <c r="G67" s="114"/>
    </row>
    <row r="68" spans="1:7" ht="32.25" thickBot="1">
      <c r="A68" s="9" t="s">
        <v>52</v>
      </c>
      <c r="B68" s="10"/>
      <c r="C68" s="55">
        <f>SUM(C66:C67)</f>
        <v>0</v>
      </c>
      <c r="D68" s="11"/>
      <c r="E68" s="12"/>
      <c r="F68" s="55">
        <f>SUM(F66:F67)</f>
        <v>0</v>
      </c>
      <c r="G68" s="13"/>
    </row>
    <row r="69" spans="1:7" ht="32.25" thickBot="1">
      <c r="A69" s="26" t="s">
        <v>102</v>
      </c>
      <c r="B69" s="96" t="s">
        <v>90</v>
      </c>
      <c r="C69" s="150"/>
      <c r="D69" s="150"/>
      <c r="E69" s="150"/>
      <c r="F69" s="150"/>
      <c r="G69" s="189"/>
    </row>
    <row r="70" spans="1:7" ht="31.5">
      <c r="A70" s="232" t="s">
        <v>28</v>
      </c>
      <c r="B70" s="89" t="s">
        <v>118</v>
      </c>
      <c r="C70" s="90">
        <f>D70+E70+F70+G70</f>
        <v>73.5</v>
      </c>
      <c r="D70" s="90"/>
      <c r="E70" s="91">
        <v>73.5</v>
      </c>
      <c r="F70" s="91"/>
      <c r="G70" s="92"/>
    </row>
    <row r="71" spans="1:7" ht="19.5" thickBot="1">
      <c r="A71" s="232"/>
      <c r="B71" s="93" t="s">
        <v>65</v>
      </c>
      <c r="C71" s="94">
        <f>E71</f>
        <v>0</v>
      </c>
      <c r="D71" s="94"/>
      <c r="E71" s="94"/>
      <c r="F71" s="94"/>
      <c r="G71" s="95"/>
    </row>
    <row r="72" spans="1:7" ht="33.75" customHeight="1" thickBot="1">
      <c r="A72" s="15" t="s">
        <v>47</v>
      </c>
      <c r="B72" s="16"/>
      <c r="C72" s="56">
        <f>SUM(C70:C71)</f>
        <v>73.5</v>
      </c>
      <c r="D72" s="17"/>
      <c r="E72" s="56">
        <f>SUM(E70:E71)</f>
        <v>73.5</v>
      </c>
      <c r="F72" s="56">
        <f>SUM(F70:F71)</f>
        <v>0</v>
      </c>
      <c r="G72" s="61"/>
    </row>
    <row r="73" spans="1:7" ht="19.5" thickBot="1">
      <c r="A73" s="26" t="s">
        <v>34</v>
      </c>
      <c r="B73" s="85" t="s">
        <v>114</v>
      </c>
      <c r="C73" s="86">
        <f>F73</f>
        <v>263.4</v>
      </c>
      <c r="D73" s="87"/>
      <c r="E73" s="87"/>
      <c r="F73" s="86">
        <v>263.4</v>
      </c>
      <c r="G73" s="88"/>
    </row>
    <row r="74" spans="1:7" ht="18.75">
      <c r="A74" s="231" t="s">
        <v>35</v>
      </c>
      <c r="B74" s="103" t="s">
        <v>104</v>
      </c>
      <c r="C74" s="115">
        <f>F74</f>
        <v>148.2</v>
      </c>
      <c r="D74" s="115"/>
      <c r="E74" s="115"/>
      <c r="F74" s="115">
        <v>148.2</v>
      </c>
      <c r="G74" s="116"/>
    </row>
    <row r="75" spans="1:7" ht="19.5" thickBot="1">
      <c r="A75" s="233"/>
      <c r="B75" s="117" t="s">
        <v>103</v>
      </c>
      <c r="C75" s="94">
        <f>F75</f>
        <v>34.9</v>
      </c>
      <c r="D75" s="94"/>
      <c r="E75" s="94"/>
      <c r="F75" s="94">
        <v>34.9</v>
      </c>
      <c r="G75" s="95"/>
    </row>
    <row r="76" spans="1:7" ht="32.25" thickBot="1">
      <c r="A76" s="25" t="s">
        <v>48</v>
      </c>
      <c r="B76" s="35"/>
      <c r="C76" s="36">
        <f>C74+C75</f>
        <v>183.1</v>
      </c>
      <c r="D76" s="36"/>
      <c r="E76" s="36"/>
      <c r="F76" s="36">
        <f>F74+F75</f>
        <v>183.1</v>
      </c>
      <c r="G76" s="37"/>
    </row>
    <row r="77" spans="1:7" ht="18.75">
      <c r="A77" s="231" t="s">
        <v>36</v>
      </c>
      <c r="B77" s="130" t="s">
        <v>101</v>
      </c>
      <c r="C77" s="131">
        <f>F77</f>
        <v>13.3</v>
      </c>
      <c r="D77" s="132"/>
      <c r="E77" s="132"/>
      <c r="F77" s="132">
        <v>13.3</v>
      </c>
      <c r="G77" s="133"/>
    </row>
    <row r="78" spans="1:7" ht="19.5" thickBot="1">
      <c r="A78" s="233"/>
      <c r="B78" s="134" t="s">
        <v>93</v>
      </c>
      <c r="C78" s="135"/>
      <c r="D78" s="136"/>
      <c r="E78" s="136"/>
      <c r="F78" s="136"/>
      <c r="G78" s="137"/>
    </row>
    <row r="79" spans="1:7" ht="32.25" thickBot="1">
      <c r="A79" s="15" t="s">
        <v>67</v>
      </c>
      <c r="B79" s="32"/>
      <c r="C79" s="33">
        <f>SUM(C77:C78)</f>
        <v>13.3</v>
      </c>
      <c r="D79" s="34"/>
      <c r="E79" s="34"/>
      <c r="F79" s="34">
        <f>SUM(F77:F78)</f>
        <v>13.3</v>
      </c>
      <c r="G79" s="31"/>
    </row>
    <row r="80" spans="1:7" ht="32.25" customHeight="1">
      <c r="A80" s="231" t="s">
        <v>62</v>
      </c>
      <c r="B80" s="213" t="s">
        <v>87</v>
      </c>
      <c r="C80" s="214"/>
      <c r="D80" s="215"/>
      <c r="E80" s="215"/>
      <c r="F80" s="214"/>
      <c r="G80" s="216"/>
    </row>
    <row r="81" spans="1:7" ht="16.5" thickBot="1">
      <c r="A81" s="232"/>
      <c r="B81" s="103" t="s">
        <v>71</v>
      </c>
      <c r="C81" s="217"/>
      <c r="D81" s="218"/>
      <c r="E81" s="218"/>
      <c r="F81" s="217"/>
      <c r="G81" s="219"/>
    </row>
    <row r="82" spans="1:7" ht="39.75" customHeight="1" thickBot="1">
      <c r="A82" s="48" t="s">
        <v>72</v>
      </c>
      <c r="B82" s="49"/>
      <c r="C82" s="57">
        <f>SUM(C80:C81)</f>
        <v>0</v>
      </c>
      <c r="D82" s="51"/>
      <c r="E82" s="51"/>
      <c r="F82" s="57">
        <f>SUM(F80:F81)</f>
        <v>0</v>
      </c>
      <c r="G82" s="62"/>
    </row>
    <row r="83" spans="1:7" ht="18.75">
      <c r="A83" s="232" t="s">
        <v>38</v>
      </c>
      <c r="B83" s="118" t="s">
        <v>31</v>
      </c>
      <c r="C83" s="100"/>
      <c r="D83" s="100"/>
      <c r="E83" s="100"/>
      <c r="F83" s="100"/>
      <c r="G83" s="102"/>
    </row>
    <row r="84" spans="1:7" ht="32.25" thickBot="1">
      <c r="A84" s="233"/>
      <c r="B84" s="103" t="s">
        <v>112</v>
      </c>
      <c r="C84" s="94">
        <f>E84+G84</f>
        <v>900.5</v>
      </c>
      <c r="D84" s="94"/>
      <c r="E84" s="94"/>
      <c r="F84" s="94"/>
      <c r="G84" s="102">
        <v>900.5</v>
      </c>
    </row>
    <row r="85" spans="1:7" ht="32.25" thickBot="1">
      <c r="A85" s="25" t="s">
        <v>49</v>
      </c>
      <c r="B85" s="80"/>
      <c r="C85" s="78">
        <f>SUM(C83:C84)</f>
        <v>900.5</v>
      </c>
      <c r="D85" s="79"/>
      <c r="E85" s="17">
        <f>SUM(E83:E84)</f>
        <v>0</v>
      </c>
      <c r="F85" s="17"/>
      <c r="G85" s="61">
        <f>SUM(G83:G84)</f>
        <v>900.5</v>
      </c>
    </row>
    <row r="86" spans="1:7" ht="32.25" customHeight="1">
      <c r="A86" s="242" t="s">
        <v>56</v>
      </c>
      <c r="B86" s="161" t="s">
        <v>75</v>
      </c>
      <c r="C86" s="162">
        <f>G86</f>
        <v>1524</v>
      </c>
      <c r="D86" s="162"/>
      <c r="E86" s="162"/>
      <c r="F86" s="162"/>
      <c r="G86" s="163">
        <v>1524</v>
      </c>
    </row>
    <row r="87" spans="1:7" ht="19.5" thickBot="1">
      <c r="A87" s="243"/>
      <c r="B87" s="121" t="s">
        <v>83</v>
      </c>
      <c r="C87" s="156">
        <f>G87</f>
        <v>4929</v>
      </c>
      <c r="D87" s="156"/>
      <c r="E87" s="156"/>
      <c r="F87" s="156"/>
      <c r="G87" s="157">
        <v>4929</v>
      </c>
    </row>
    <row r="88" spans="1:7" ht="32.25" thickBot="1">
      <c r="A88" s="48" t="s">
        <v>84</v>
      </c>
      <c r="B88" s="81"/>
      <c r="C88" s="82">
        <f>SUM(C86:C87)</f>
        <v>6453</v>
      </c>
      <c r="D88" s="82"/>
      <c r="E88" s="82"/>
      <c r="F88" s="82"/>
      <c r="G88" s="83">
        <f>SUM(G86:G87)</f>
        <v>6453</v>
      </c>
    </row>
    <row r="89" spans="1:7" ht="18.75" customHeight="1">
      <c r="A89" s="232" t="s">
        <v>39</v>
      </c>
      <c r="B89" s="118" t="s">
        <v>41</v>
      </c>
      <c r="C89" s="158">
        <f>G89</f>
        <v>0</v>
      </c>
      <c r="D89" s="158"/>
      <c r="E89" s="158"/>
      <c r="F89" s="158"/>
      <c r="G89" s="159"/>
    </row>
    <row r="90" spans="1:7" ht="32.25" thickBot="1">
      <c r="A90" s="233"/>
      <c r="B90" s="142" t="s">
        <v>126</v>
      </c>
      <c r="C90" s="115">
        <f>G90</f>
        <v>5.1</v>
      </c>
      <c r="D90" s="115"/>
      <c r="E90" s="115"/>
      <c r="F90" s="115"/>
      <c r="G90" s="160">
        <v>5.1</v>
      </c>
    </row>
    <row r="91" spans="1:7" ht="31.5">
      <c r="A91" s="15" t="s">
        <v>50</v>
      </c>
      <c r="B91" s="30"/>
      <c r="C91" s="68">
        <f>SUM(C89:C90)</f>
        <v>5.1</v>
      </c>
      <c r="D91" s="68">
        <v>0</v>
      </c>
      <c r="E91" s="68">
        <v>0</v>
      </c>
      <c r="F91" s="68">
        <v>0</v>
      </c>
      <c r="G91" s="69">
        <f>SUM(G89:G90)</f>
        <v>5.1</v>
      </c>
    </row>
    <row r="92" spans="1:7" ht="18.75">
      <c r="A92" s="84" t="s">
        <v>53</v>
      </c>
      <c r="B92" s="142" t="s">
        <v>127</v>
      </c>
      <c r="C92" s="168">
        <f>F92</f>
        <v>0</v>
      </c>
      <c r="D92" s="168"/>
      <c r="E92" s="168"/>
      <c r="F92" s="168"/>
      <c r="G92" s="169"/>
    </row>
    <row r="93" spans="1:7" ht="18.75">
      <c r="A93" s="237" t="s">
        <v>54</v>
      </c>
      <c r="B93" s="103" t="s">
        <v>41</v>
      </c>
      <c r="C93" s="110"/>
      <c r="D93" s="110"/>
      <c r="E93" s="110"/>
      <c r="F93" s="110"/>
      <c r="G93" s="155"/>
    </row>
    <row r="94" spans="1:7" ht="19.5" thickBot="1">
      <c r="A94" s="232"/>
      <c r="B94" s="142" t="s">
        <v>125</v>
      </c>
      <c r="C94" s="156">
        <f>G94</f>
        <v>66.7</v>
      </c>
      <c r="D94" s="156"/>
      <c r="E94" s="156"/>
      <c r="F94" s="156"/>
      <c r="G94" s="157">
        <v>66.7</v>
      </c>
    </row>
    <row r="95" spans="1:7" ht="19.5" thickBot="1">
      <c r="A95" s="9" t="s">
        <v>59</v>
      </c>
      <c r="B95" s="10"/>
      <c r="C95" s="45">
        <f>SUM(C93:C94)</f>
        <v>66.7</v>
      </c>
      <c r="D95" s="19"/>
      <c r="E95" s="19"/>
      <c r="F95" s="19"/>
      <c r="G95" s="53">
        <f>SUM(G93:G94)</f>
        <v>66.7</v>
      </c>
    </row>
    <row r="96" spans="1:7" ht="32.25" thickBot="1">
      <c r="A96" s="63" t="s">
        <v>55</v>
      </c>
      <c r="B96" s="117" t="s">
        <v>115</v>
      </c>
      <c r="C96" s="143">
        <f>G96</f>
        <v>258.6</v>
      </c>
      <c r="D96" s="143"/>
      <c r="E96" s="143"/>
      <c r="F96" s="143"/>
      <c r="G96" s="144">
        <v>258.6</v>
      </c>
    </row>
    <row r="97" spans="1:7" ht="48" thickBot="1">
      <c r="A97" s="63" t="s">
        <v>60</v>
      </c>
      <c r="B97" s="170"/>
      <c r="C97" s="171">
        <v>0</v>
      </c>
      <c r="D97" s="171">
        <v>0</v>
      </c>
      <c r="E97" s="171">
        <v>0</v>
      </c>
      <c r="F97" s="171">
        <v>0</v>
      </c>
      <c r="G97" s="172">
        <v>0</v>
      </c>
    </row>
    <row r="98" spans="1:7" ht="18.75">
      <c r="A98" s="2"/>
      <c r="B98" s="1"/>
      <c r="C98" s="3"/>
      <c r="D98" s="3"/>
      <c r="E98" s="3"/>
      <c r="F98" s="3"/>
      <c r="G98" s="3"/>
    </row>
    <row r="99" spans="1:7" ht="18.75">
      <c r="A99" s="14" t="s">
        <v>29</v>
      </c>
      <c r="B99" s="71" t="s">
        <v>12</v>
      </c>
      <c r="C99" s="73">
        <f>C6+C10+C14+C16+C18+C25+C31+C35+C41+C46+C51+C54+C59+C63+C70+C73+C74+C77+C80+C93+C89+C87+C22+C9</f>
        <v>18354.297000000002</v>
      </c>
      <c r="D99" s="73">
        <f>D6+D10+D14+D16+D18+D25+D31+D35+D41+D46+D51+D54+D59+D63+D70+D73+D74+D77+D80+D93+D89+D87+D22</f>
        <v>0</v>
      </c>
      <c r="E99" s="73">
        <f>E6+E10+E14+E16+E18+E25+E31+E35+E41+E46+E51+E54+E59+E63+E70+E73+E74+E77+E80+E93+E89+E87+E22</f>
        <v>73.5</v>
      </c>
      <c r="F99" s="73">
        <f>F6+F10+F14+F16+F18+F25+F31+F35+F41+F46+F51+F54+F59+F63+F70+F73+F74+F77+F80+F93+F89+F87+F22</f>
        <v>13345.197</v>
      </c>
      <c r="G99" s="73">
        <f>G6+G10+G14+G16+G18+G25+G31+G35+G41+G46+G51+G54+G59+G63+G70+G73+G74+G77+G80+G93+G89+G87+G22</f>
        <v>4929</v>
      </c>
    </row>
    <row r="100" spans="1:7" ht="18.75">
      <c r="A100" s="6"/>
      <c r="B100" s="71" t="s">
        <v>30</v>
      </c>
      <c r="C100" s="73">
        <f>C13+C21+C32+C42+C50+C64</f>
        <v>300.147</v>
      </c>
      <c r="D100" s="73">
        <f>D13+D21+D32+D42+D50+D64</f>
        <v>0</v>
      </c>
      <c r="E100" s="73">
        <f>E13+E21+E32+E42+E50+E64</f>
        <v>0</v>
      </c>
      <c r="F100" s="73">
        <f>F13+F21+F32+F42+F50+F64</f>
        <v>300.147</v>
      </c>
      <c r="G100" s="73">
        <f>G13+G21+G32+G42+G50+G64</f>
        <v>0</v>
      </c>
    </row>
    <row r="101" spans="1:7" ht="18.75">
      <c r="A101" s="6"/>
      <c r="B101" s="71" t="s">
        <v>31</v>
      </c>
      <c r="C101" s="72">
        <f>C47+C52+C55+C66+C83+C60</f>
        <v>732.8689999999999</v>
      </c>
      <c r="D101" s="72">
        <f>D47+D52+D55+D66+D83+D60</f>
        <v>0</v>
      </c>
      <c r="E101" s="72">
        <f>E83</f>
        <v>0</v>
      </c>
      <c r="F101" s="72">
        <f>F47+F52+F55+F66+F83+F60</f>
        <v>732.8689999999999</v>
      </c>
      <c r="G101" s="72">
        <f>G47+G52+G55+G66+G83+G60</f>
        <v>0</v>
      </c>
    </row>
    <row r="102" spans="1:7" ht="18.75">
      <c r="A102" s="6"/>
      <c r="B102" s="71" t="s">
        <v>32</v>
      </c>
      <c r="C102" s="74">
        <f>C26</f>
        <v>0</v>
      </c>
      <c r="D102" s="74">
        <f>D26</f>
        <v>0</v>
      </c>
      <c r="E102" s="74">
        <f>E26</f>
        <v>0</v>
      </c>
      <c r="F102" s="74">
        <f>F26</f>
        <v>0</v>
      </c>
      <c r="G102" s="74">
        <f>G26</f>
        <v>0</v>
      </c>
    </row>
    <row r="103" spans="1:7" ht="38.25" thickBot="1">
      <c r="A103" s="7"/>
      <c r="B103" s="75" t="s">
        <v>74</v>
      </c>
      <c r="C103" s="76">
        <f>C7+C8+C11+C12+C15+C17+C19+C23+C27+C29+C30+C33+C36+C39+C40+C44+C48+C62+C67+C71+C75+C78+C81+C84+C86+C92+C94+C96+C90+C58</f>
        <v>49254.418000000005</v>
      </c>
      <c r="D103" s="76">
        <f>D7+D8+D11+D12+D15+D17+D19+D23+D27+D29+D30+D33+D36+D39+D40+D44+D48+D62+D67+D71+D75+D78+D81+D84+D86+D92+D94+D96+D90+D58</f>
        <v>0</v>
      </c>
      <c r="E103" s="76">
        <f>E7+E8+E11+E12+E15+E17+E19+E23+E27+E29+E30+E33+E36+E39+E40+E44+E48+E62+E67+E71+E75+E78+E81+E84+E86+E92+E94+E96+E90+E58</f>
        <v>2733.565</v>
      </c>
      <c r="F103" s="76">
        <f>F7+F8+F11+F12+F15+F17+F19+F23+F27+F29+F30+F33+F36+F39+F40+F44+F48+F62+F67+F71+F75+F78+F81+F84+F86+F92+F94+F96+F90+F58</f>
        <v>6436.161</v>
      </c>
      <c r="G103" s="76">
        <f>G7+G8+G11+G12+G15+G17+G19+G23+G27+G29+G30+G33+G36+G39+G40+G44+G48+G62+G67+G71+G75+G78+G81+G84+G86+G92+G94+G96+G90+G58</f>
        <v>40084.691999999995</v>
      </c>
    </row>
    <row r="104" spans="1:7" ht="21" thickBot="1">
      <c r="A104" s="8"/>
      <c r="B104" s="59" t="s">
        <v>33</v>
      </c>
      <c r="C104" s="58">
        <f>SUM(C99:C103)</f>
        <v>68641.731</v>
      </c>
      <c r="D104" s="58">
        <f>SUM(D99:D103)</f>
        <v>0</v>
      </c>
      <c r="E104" s="58">
        <f>SUM(E99:E103)</f>
        <v>2807.065</v>
      </c>
      <c r="F104" s="58">
        <f>SUM(F99:F103)</f>
        <v>20814.374000000003</v>
      </c>
      <c r="G104" s="58">
        <f>SUM(G99:G103)</f>
        <v>45013.691999999995</v>
      </c>
    </row>
    <row r="105" ht="12.75">
      <c r="A105" s="60" t="s">
        <v>78</v>
      </c>
    </row>
  </sheetData>
  <sheetProtection/>
  <mergeCells count="31">
    <mergeCell ref="A66:A67"/>
    <mergeCell ref="A46:A48"/>
    <mergeCell ref="A6:A7"/>
    <mergeCell ref="A74:A75"/>
    <mergeCell ref="A54:A56"/>
    <mergeCell ref="A10:A11"/>
    <mergeCell ref="D4:G4"/>
    <mergeCell ref="A31:A33"/>
    <mergeCell ref="A21:A23"/>
    <mergeCell ref="A8:A9"/>
    <mergeCell ref="A62:A64"/>
    <mergeCell ref="C3:G3"/>
    <mergeCell ref="A93:A94"/>
    <mergeCell ref="A77:A78"/>
    <mergeCell ref="A80:A81"/>
    <mergeCell ref="A41:A44"/>
    <mergeCell ref="A50:A52"/>
    <mergeCell ref="A83:A84"/>
    <mergeCell ref="A70:A71"/>
    <mergeCell ref="A86:A87"/>
    <mergeCell ref="A89:A90"/>
    <mergeCell ref="C4:C5"/>
    <mergeCell ref="A58:A60"/>
    <mergeCell ref="A1:G2"/>
    <mergeCell ref="A14:A15"/>
    <mergeCell ref="A16:A17"/>
    <mergeCell ref="A12:A13"/>
    <mergeCell ref="A35:A36"/>
    <mergeCell ref="A3:A5"/>
    <mergeCell ref="A25:A27"/>
    <mergeCell ref="B3:B5"/>
  </mergeCells>
  <printOptions/>
  <pageMargins left="0.6299212598425197" right="0.5511811023622047" top="0.984251968503937" bottom="0.984251968503937" header="0.5118110236220472" footer="0.5118110236220472"/>
  <pageSetup horizontalDpi="600" verticalDpi="600" orientation="portrait" paperSize="9" scale="44" r:id="rId1"/>
  <rowBreaks count="1" manualBreakCount="1"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2017-11-08T09:29:05Z</cp:lastPrinted>
  <dcterms:created xsi:type="dcterms:W3CDTF">2016-04-13T05:14:01Z</dcterms:created>
  <dcterms:modified xsi:type="dcterms:W3CDTF">2017-11-10T06:31:56Z</dcterms:modified>
  <cp:category/>
  <cp:version/>
  <cp:contentType/>
  <cp:contentStatus/>
</cp:coreProperties>
</file>