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<sst xmlns="http://schemas.openxmlformats.org/spreadsheetml/2006/main" count="35" uniqueCount="35">
  <si>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</si>
  <si>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</si>
  <si>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</si>
  <si>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</si>
  <si>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</si>
  <si>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</si>
  <si>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</si>
  <si>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</si>
  <si>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</si>
  <si>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</si>
  <si>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</si>
  <si>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</si>
  <si>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</si>
  <si>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</si>
  <si>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</si>
  <si>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</si>
  <si>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</si>
  <si>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</si>
  <si>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</si>
  <si>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</si>
  <si>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</si>
  <si>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</si>
  <si>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</si>
  <si>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</si>
  <si>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</si>
  <si>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</si>
  <si>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</si>
  <si>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</si>
  <si>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</si>
  <si>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</si>
  <si>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</si>
  <si>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</si>
  <si>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</si>
  <si>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</si>
  <si>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Аналіз фінансування установ станом на 06.11.2017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</si>
</sst>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workbookViewId="0" topLeftCell="A1">
      <selection activeCell="G19" sqref="G19"/>
    </sheetView>
  </sheetViews>
  <sheetFormatPr defaultColWidth="9.00390625" defaultRowHeight="12.75"/>
  <cols>
    <col min="2" max="2" width="15.875" style="0" customWidth="1"/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2" width="11.625" style="0" bestFit="1" customWidth="1"/>
    <col min="13" max="13" width="9.25390625" style="0" hidden="1" customWidth="1"/>
    <col min="14" max="15" width="11.625" style="0" hidden="1" customWidth="1"/>
    <col min="16" max="16" width="9.25390625" style="0" hidden="1" customWidth="1"/>
  </cols>
  <sheetData>
    <row r="2" spans="1:12" ht="12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12.75">
      <c r="A7" s="3">
        <v>12312200000</v>
      </c>
      <c r="B7" s="3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5" t="s">
        <v>17</v>
      </c>
      <c r="B8" s="6" t="s">
        <v>18</v>
      </c>
      <c r="C8" s="7">
        <v>1310347</v>
      </c>
      <c r="D8" s="7">
        <v>1360347</v>
      </c>
      <c r="E8" s="7">
        <v>1246297</v>
      </c>
      <c r="F8" s="7">
        <v>1111491.6</v>
      </c>
      <c r="G8" s="7">
        <v>0</v>
      </c>
      <c r="H8" s="7">
        <v>1111491.6</v>
      </c>
      <c r="I8" s="7">
        <v>0</v>
      </c>
      <c r="J8" s="7">
        <v>0</v>
      </c>
      <c r="K8" s="7">
        <f>E8-F8</f>
        <v>134805.3999999999</v>
      </c>
      <c r="L8" s="7">
        <f>D8-F8</f>
        <v>248855.3999999999</v>
      </c>
      <c r="M8" s="7">
        <f>IF(E8=0,0,(F8/E8)*100)</f>
        <v>89.18352527527549</v>
      </c>
      <c r="N8" s="7">
        <f>D8-H8</f>
        <v>248855.3999999999</v>
      </c>
      <c r="O8" s="7">
        <f>E8-H8</f>
        <v>134805.3999999999</v>
      </c>
      <c r="P8" s="7">
        <f>IF(E8=0,0,(H8/E8)*100)</f>
        <v>89.18352527527549</v>
      </c>
    </row>
    <row r="9" spans="1:16" ht="12.75">
      <c r="A9" s="5" t="s">
        <v>19</v>
      </c>
      <c r="B9" s="6" t="s">
        <v>20</v>
      </c>
      <c r="C9" s="7">
        <v>107071399</v>
      </c>
      <c r="D9" s="7">
        <v>107554254</v>
      </c>
      <c r="E9" s="7">
        <v>95894272</v>
      </c>
      <c r="F9" s="7">
        <v>79407155.03999999</v>
      </c>
      <c r="G9" s="7">
        <v>0.81</v>
      </c>
      <c r="H9" s="7">
        <v>79178855.32000001</v>
      </c>
      <c r="I9" s="7">
        <v>228299.72</v>
      </c>
      <c r="J9" s="7">
        <v>22746.28</v>
      </c>
      <c r="K9" s="7">
        <f>E9-F9</f>
        <v>16487116.960000008</v>
      </c>
      <c r="L9" s="7">
        <f>D9-F9</f>
        <v>28147098.96000001</v>
      </c>
      <c r="M9" s="7">
        <f>IF(E9=0,0,(F9/E9)*100)</f>
        <v>82.80698459236439</v>
      </c>
      <c r="N9" s="7">
        <f>D9-H9</f>
        <v>28375398.679999992</v>
      </c>
      <c r="O9" s="7">
        <f>E9-H9</f>
        <v>16715416.679999992</v>
      </c>
      <c r="P9" s="7">
        <f>IF(E9=0,0,(H9/E9)*100)</f>
        <v>82.56891018475014</v>
      </c>
    </row>
    <row r="10" spans="1:16" ht="12.75">
      <c r="A10" s="5" t="s">
        <v>21</v>
      </c>
      <c r="B10" s="6" t="s">
        <v>22</v>
      </c>
      <c r="C10" s="7">
        <v>69337683</v>
      </c>
      <c r="D10" s="7">
        <v>72773763</v>
      </c>
      <c r="E10" s="7">
        <v>66734187</v>
      </c>
      <c r="F10" s="7">
        <v>56158453.26</v>
      </c>
      <c r="G10" s="7">
        <v>0</v>
      </c>
      <c r="H10" s="7">
        <v>55554660.989999995</v>
      </c>
      <c r="I10" s="7">
        <v>603792.27</v>
      </c>
      <c r="J10" s="7">
        <v>43793.85</v>
      </c>
      <c r="K10" s="7">
        <f>E10-F10</f>
        <v>10575733.740000002</v>
      </c>
      <c r="L10" s="7">
        <f>D10-F10</f>
        <v>16615309.740000002</v>
      </c>
      <c r="M10" s="7">
        <f>IF(E10=0,0,(F10/E10)*100)</f>
        <v>84.15244986801143</v>
      </c>
      <c r="N10" s="7">
        <f>D10-H10</f>
        <v>17219102.010000005</v>
      </c>
      <c r="O10" s="7">
        <f>E10-H10</f>
        <v>11179526.010000005</v>
      </c>
      <c r="P10" s="7">
        <f>IF(E10=0,0,(H10/E10)*100)</f>
        <v>83.24767782066483</v>
      </c>
    </row>
    <row r="11" spans="1:16" ht="12.75">
      <c r="A11" s="5" t="s">
        <v>23</v>
      </c>
      <c r="B11" s="6" t="s">
        <v>24</v>
      </c>
      <c r="C11" s="7">
        <v>102224014</v>
      </c>
      <c r="D11" s="7">
        <v>132911363</v>
      </c>
      <c r="E11" s="7">
        <v>126409962.39000002</v>
      </c>
      <c r="F11" s="7">
        <v>113591542.39999998</v>
      </c>
      <c r="G11" s="7">
        <v>0</v>
      </c>
      <c r="H11" s="7">
        <v>113533642.03</v>
      </c>
      <c r="I11" s="7">
        <v>57900.37</v>
      </c>
      <c r="J11" s="7">
        <v>20681381.879999995</v>
      </c>
      <c r="K11" s="7">
        <f>E11-F11</f>
        <v>12818419.99000004</v>
      </c>
      <c r="L11" s="7">
        <f>D11-F11</f>
        <v>19319820.600000024</v>
      </c>
      <c r="M11" s="7">
        <f>IF(E11=0,0,(F11/E11)*100)</f>
        <v>89.85964417072394</v>
      </c>
      <c r="N11" s="7">
        <f>D11-H11</f>
        <v>19377720.97</v>
      </c>
      <c r="O11" s="7">
        <f>E11-H11</f>
        <v>12876320.360000014</v>
      </c>
      <c r="P11" s="7">
        <f>IF(E11=0,0,(H11/E11)*100)</f>
        <v>89.81384052605443</v>
      </c>
    </row>
    <row r="12" spans="1:16" ht="12.75">
      <c r="A12" s="5" t="s">
        <v>25</v>
      </c>
      <c r="B12" s="6" t="s">
        <v>26</v>
      </c>
      <c r="C12" s="7">
        <v>16708405</v>
      </c>
      <c r="D12" s="7">
        <v>17897994</v>
      </c>
      <c r="E12" s="7">
        <v>16423293</v>
      </c>
      <c r="F12" s="7">
        <v>12649897.1</v>
      </c>
      <c r="G12" s="7">
        <v>0</v>
      </c>
      <c r="H12" s="7">
        <v>12471220.010000002</v>
      </c>
      <c r="I12" s="7">
        <v>178677.09</v>
      </c>
      <c r="J12" s="7">
        <v>50055.89</v>
      </c>
      <c r="K12" s="7">
        <f>E12-F12</f>
        <v>3773395.9000000004</v>
      </c>
      <c r="L12" s="7">
        <f>D12-F12</f>
        <v>5248096.9</v>
      </c>
      <c r="M12" s="7">
        <f>IF(E12=0,0,(F12/E12)*100)</f>
        <v>77.02412116741752</v>
      </c>
      <c r="N12" s="7">
        <f>D12-H12</f>
        <v>5426773.989999998</v>
      </c>
      <c r="O12" s="7">
        <f>E12-H12</f>
        <v>3952072.9899999984</v>
      </c>
      <c r="P12" s="7">
        <f>IF(E12=0,0,(H12/E12)*100)</f>
        <v>75.93617193579875</v>
      </c>
    </row>
    <row r="13" spans="1:16" ht="12.75">
      <c r="A13" s="5" t="s">
        <v>27</v>
      </c>
      <c r="B13" s="6" t="s">
        <v>28</v>
      </c>
      <c r="C13" s="7">
        <v>1789882</v>
      </c>
      <c r="D13" s="7">
        <v>1906835</v>
      </c>
      <c r="E13" s="7">
        <v>1758801</v>
      </c>
      <c r="F13" s="7">
        <v>1477730.92</v>
      </c>
      <c r="G13" s="7">
        <v>0</v>
      </c>
      <c r="H13" s="7">
        <v>1476662.22</v>
      </c>
      <c r="I13" s="7">
        <v>1068.7</v>
      </c>
      <c r="J13" s="7">
        <v>0</v>
      </c>
      <c r="K13" s="7">
        <f>E13-F13</f>
        <v>281070.0800000001</v>
      </c>
      <c r="L13" s="7">
        <f>D13-F13</f>
        <v>429104.0800000001</v>
      </c>
      <c r="M13" s="7">
        <f>IF(E13=0,0,(F13/E13)*100)</f>
        <v>84.01922218602331</v>
      </c>
      <c r="N13" s="7">
        <f>D13-H13</f>
        <v>430172.78</v>
      </c>
      <c r="O13" s="7">
        <f>E13-H13</f>
        <v>282138.78</v>
      </c>
      <c r="P13" s="7">
        <f>IF(E13=0,0,(H13/E13)*100)</f>
        <v>83.95845920033022</v>
      </c>
    </row>
    <row r="14" spans="1:16" ht="12.75">
      <c r="A14" s="5" t="s">
        <v>29</v>
      </c>
      <c r="B14" s="6" t="s">
        <v>30</v>
      </c>
      <c r="C14" s="7">
        <v>100000</v>
      </c>
      <c r="D14" s="7">
        <v>100000</v>
      </c>
      <c r="E14" s="7">
        <v>100000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100000</v>
      </c>
      <c r="L14" s="7">
        <f>D14-F14</f>
        <v>100000</v>
      </c>
      <c r="M14" s="7">
        <f>IF(E14=0,0,(F14/E14)*100)</f>
        <v>0</v>
      </c>
      <c r="N14" s="7">
        <f>D14-H14</f>
        <v>100000</v>
      </c>
      <c r="O14" s="7">
        <f>E14-H14</f>
        <v>100000</v>
      </c>
      <c r="P14" s="7">
        <f>IF(E14=0,0,(H14/E14)*100)</f>
        <v>0</v>
      </c>
    </row>
    <row r="15" spans="1:16" ht="12.75">
      <c r="A15" s="5" t="s">
        <v>31</v>
      </c>
      <c r="B15" s="6" t="s">
        <v>32</v>
      </c>
      <c r="C15" s="7">
        <v>16470074</v>
      </c>
      <c r="D15" s="7">
        <v>34661437</v>
      </c>
      <c r="E15" s="7">
        <v>34326818</v>
      </c>
      <c r="F15" s="7">
        <v>30654265.65</v>
      </c>
      <c r="G15" s="7">
        <v>0</v>
      </c>
      <c r="H15" s="7">
        <v>30651497.84</v>
      </c>
      <c r="I15" s="7">
        <v>2767.81</v>
      </c>
      <c r="J15" s="7">
        <v>0</v>
      </c>
      <c r="K15" s="7">
        <f>E15-F15</f>
        <v>3672552.3500000015</v>
      </c>
      <c r="L15" s="7">
        <f>D15-F15</f>
        <v>4007171.3500000015</v>
      </c>
      <c r="M15" s="7">
        <f>IF(E15=0,0,(F15/E15)*100)</f>
        <v>89.30121530635317</v>
      </c>
      <c r="N15" s="7">
        <f>D15-H15</f>
        <v>4009939.16</v>
      </c>
      <c r="O15" s="7">
        <f>E15-H15</f>
        <v>3675320.16</v>
      </c>
      <c r="P15" s="7">
        <f>IF(E15=0,0,(H15/E15)*100)</f>
        <v>89.2931521937163</v>
      </c>
    </row>
    <row r="16" spans="1:16" ht="12.75">
      <c r="A16" s="6" t="s">
        <v>33</v>
      </c>
      <c r="B16" s="6"/>
      <c r="C16" s="7">
        <v>315011804</v>
      </c>
      <c r="D16" s="7">
        <v>369165993</v>
      </c>
      <c r="E16" s="7">
        <v>342893630.39000005</v>
      </c>
      <c r="F16" s="7">
        <v>295050535.9699999</v>
      </c>
      <c r="G16" s="7">
        <v>0.81</v>
      </c>
      <c r="H16" s="7">
        <v>293978030.01</v>
      </c>
      <c r="I16" s="7">
        <v>1072505.96</v>
      </c>
      <c r="J16" s="7">
        <v>20797977.9</v>
      </c>
      <c r="K16" s="7">
        <f>E16-F16</f>
        <v>47843094.420000136</v>
      </c>
      <c r="L16" s="7">
        <f>D16-F16</f>
        <v>74115457.03000009</v>
      </c>
      <c r="M16" s="7">
        <f>IF(E16=0,0,(F16/E16)*100)</f>
        <v>86.0472490067592</v>
      </c>
      <c r="N16" s="7">
        <f>D16-H16</f>
        <v>75187962.99000001</v>
      </c>
      <c r="O16" s="7">
        <f>E16-H16</f>
        <v>48915600.380000055</v>
      </c>
      <c r="P16" s="7">
        <f>IF(E16=0,0,(H16/E16)*100)</f>
        <v>85.7344680551912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2017-11-06T09:48:18Z</dcterms:created>
  <dcterms:modified xsi:type="dcterms:W3CDTF">2017-11-06T09:49:07Z</dcterms:modified>
  <cp:category/>
  <cp:version/>
  <cp:contentType/>
  <cp:contentStatus/>
</cp:coreProperties>
</file>