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<sst xmlns="http://schemas.openxmlformats.org/spreadsheetml/2006/main" count="35" uniqueCount="35">
  <si>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</si>
  <si>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</si>
  <si>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</si>
  <si>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</si>
  <si>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</si>
  <si>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</si>
  <si>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</si>
  <si>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</si>
  <si>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</si>
  <si>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</si>
  <si>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</si>
  <si>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</si>
  <si>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</si>
  <si>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</si>
  <si>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</si>
  <si>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</si>
  <si>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</si>
  <si>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</si>
  <si>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</si>
  <si>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</si>
  <si>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</si>
  <si>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</si>
  <si>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</si>
  <si>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</si>
  <si>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</si>
  <si>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</si>
  <si>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</si>
  <si>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</si>
  <si>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</si>
  <si>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</si>
  <si>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</si>
  <si>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</si>
  <si>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</si>
  <si>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</si>
  <si>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Аналіз фінансування установ станом на 04.12.2017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</si>
</sst>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G18" sqref="G18"/>
    </sheetView>
  </sheetViews>
  <sheetFormatPr defaultColWidth="9.00390625" defaultRowHeight="12.75"/>
  <cols>
    <col min="2" max="2" width="16.625" style="0" customWidth="1"/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1310347</v>
      </c>
      <c r="D8" s="7">
        <v>1548147</v>
      </c>
      <c r="E8" s="7">
        <v>1548147</v>
      </c>
      <c r="F8" s="7">
        <v>1238192.84</v>
      </c>
      <c r="G8" s="7">
        <v>0</v>
      </c>
      <c r="H8" s="7">
        <v>1236817.84</v>
      </c>
      <c r="I8" s="7">
        <v>1375</v>
      </c>
      <c r="J8" s="7">
        <v>0</v>
      </c>
      <c r="K8" s="7">
        <f>E8-F8</f>
        <v>309954.1599999999</v>
      </c>
      <c r="L8" s="7">
        <f>D8-F8</f>
        <v>309954.1599999999</v>
      </c>
      <c r="M8" s="7">
        <f>IF(E8=0,0,(F8/E8)*100)</f>
        <v>79.97902266386849</v>
      </c>
      <c r="N8" s="7">
        <f>D8-H8</f>
        <v>311329.1599999999</v>
      </c>
      <c r="O8" s="7">
        <f>E8-H8</f>
        <v>311329.1599999999</v>
      </c>
      <c r="P8" s="7">
        <f>IF(E8=0,0,(H8/E8)*100)</f>
        <v>79.89020680852659</v>
      </c>
    </row>
    <row r="9" spans="1:16" ht="12.75">
      <c r="A9" s="5" t="s">
        <v>19</v>
      </c>
      <c r="B9" s="6" t="s">
        <v>20</v>
      </c>
      <c r="C9" s="7">
        <v>107071399</v>
      </c>
      <c r="D9" s="7">
        <v>107987178</v>
      </c>
      <c r="E9" s="7">
        <v>107987178</v>
      </c>
      <c r="F9" s="7">
        <v>83638788.42000002</v>
      </c>
      <c r="G9" s="7">
        <v>0</v>
      </c>
      <c r="H9" s="7">
        <v>83349973.52</v>
      </c>
      <c r="I9" s="7">
        <v>288814.9</v>
      </c>
      <c r="J9" s="7">
        <v>3446657.27</v>
      </c>
      <c r="K9" s="7">
        <f>E9-F9</f>
        <v>24348389.579999983</v>
      </c>
      <c r="L9" s="7">
        <f>D9-F9</f>
        <v>24348389.579999983</v>
      </c>
      <c r="M9" s="7">
        <f>IF(E9=0,0,(F9/E9)*100)</f>
        <v>77.45251794615841</v>
      </c>
      <c r="N9" s="7">
        <f>D9-H9</f>
        <v>24637204.480000004</v>
      </c>
      <c r="O9" s="7">
        <f>E9-H9</f>
        <v>24637204.480000004</v>
      </c>
      <c r="P9" s="7">
        <f>IF(E9=0,0,(H9/E9)*100)</f>
        <v>77.18506498984536</v>
      </c>
    </row>
    <row r="10" spans="1:16" ht="12.75">
      <c r="A10" s="5" t="s">
        <v>21</v>
      </c>
      <c r="B10" s="6" t="s">
        <v>22</v>
      </c>
      <c r="C10" s="7">
        <v>69337683</v>
      </c>
      <c r="D10" s="7">
        <v>72793763</v>
      </c>
      <c r="E10" s="7">
        <v>72793763</v>
      </c>
      <c r="F10" s="7">
        <v>62068824.88999999</v>
      </c>
      <c r="G10" s="7">
        <v>0</v>
      </c>
      <c r="H10" s="7">
        <v>61599476.93999999</v>
      </c>
      <c r="I10" s="7">
        <v>469347.95</v>
      </c>
      <c r="J10" s="7">
        <v>0</v>
      </c>
      <c r="K10" s="7">
        <f>E10-F10</f>
        <v>10724938.110000007</v>
      </c>
      <c r="L10" s="7">
        <f>D10-F10</f>
        <v>10724938.110000007</v>
      </c>
      <c r="M10" s="7">
        <f>IF(E10=0,0,(F10/E10)*100)</f>
        <v>85.2666799077278</v>
      </c>
      <c r="N10" s="7">
        <f>D10-H10</f>
        <v>11194286.06000001</v>
      </c>
      <c r="O10" s="7">
        <f>E10-H10</f>
        <v>11194286.06000001</v>
      </c>
      <c r="P10" s="7">
        <f>IF(E10=0,0,(H10/E10)*100)</f>
        <v>84.62191594628786</v>
      </c>
    </row>
    <row r="11" spans="1:16" ht="12.75">
      <c r="A11" s="5" t="s">
        <v>23</v>
      </c>
      <c r="B11" s="6" t="s">
        <v>24</v>
      </c>
      <c r="C11" s="7">
        <v>102224014</v>
      </c>
      <c r="D11" s="7">
        <v>129170961</v>
      </c>
      <c r="E11" s="7">
        <v>129170961</v>
      </c>
      <c r="F11" s="7">
        <v>119549501.96000002</v>
      </c>
      <c r="G11" s="7">
        <v>0</v>
      </c>
      <c r="H11" s="7">
        <v>119528808.17000002</v>
      </c>
      <c r="I11" s="7">
        <v>20693.79</v>
      </c>
      <c r="J11" s="7">
        <v>29714168.189999998</v>
      </c>
      <c r="K11" s="7">
        <f>E11-F11</f>
        <v>9621459.039999977</v>
      </c>
      <c r="L11" s="7">
        <f>D11-F11</f>
        <v>9621459.039999977</v>
      </c>
      <c r="M11" s="7">
        <f>IF(E11=0,0,(F11/E11)*100)</f>
        <v>92.55137612547453</v>
      </c>
      <c r="N11" s="7">
        <f>D11-H11</f>
        <v>9642152.829999983</v>
      </c>
      <c r="O11" s="7">
        <f>E11-H11</f>
        <v>9642152.829999983</v>
      </c>
      <c r="P11" s="7">
        <f>IF(E11=0,0,(H11/E11)*100)</f>
        <v>92.5353556593885</v>
      </c>
    </row>
    <row r="12" spans="1:16" ht="12.75">
      <c r="A12" s="5" t="s">
        <v>25</v>
      </c>
      <c r="B12" s="6" t="s">
        <v>26</v>
      </c>
      <c r="C12" s="7">
        <v>16708405</v>
      </c>
      <c r="D12" s="7">
        <v>18322057</v>
      </c>
      <c r="E12" s="7">
        <v>18322057</v>
      </c>
      <c r="F12" s="7">
        <v>14990760.9</v>
      </c>
      <c r="G12" s="7">
        <v>0</v>
      </c>
      <c r="H12" s="7">
        <v>14439606.700000001</v>
      </c>
      <c r="I12" s="7">
        <v>551154.2</v>
      </c>
      <c r="J12" s="7">
        <v>0</v>
      </c>
      <c r="K12" s="7">
        <f>E12-F12</f>
        <v>3331296.0999999996</v>
      </c>
      <c r="L12" s="7">
        <f>D12-F12</f>
        <v>3331296.0999999996</v>
      </c>
      <c r="M12" s="7">
        <f>IF(E12=0,0,(F12/E12)*100)</f>
        <v>81.81811081583253</v>
      </c>
      <c r="N12" s="7">
        <f>D12-H12</f>
        <v>3882450.299999999</v>
      </c>
      <c r="O12" s="7">
        <f>E12-H12</f>
        <v>3882450.299999999</v>
      </c>
      <c r="P12" s="7">
        <f>IF(E12=0,0,(H12/E12)*100)</f>
        <v>78.80996495098776</v>
      </c>
    </row>
    <row r="13" spans="1:16" ht="12.75">
      <c r="A13" s="5" t="s">
        <v>27</v>
      </c>
      <c r="B13" s="6" t="s">
        <v>28</v>
      </c>
      <c r="C13" s="7">
        <v>1789882</v>
      </c>
      <c r="D13" s="7">
        <v>1856999</v>
      </c>
      <c r="E13" s="7">
        <v>1856999</v>
      </c>
      <c r="F13" s="7">
        <v>1620558.53</v>
      </c>
      <c r="G13" s="7">
        <v>0</v>
      </c>
      <c r="H13" s="7">
        <v>1617508.14</v>
      </c>
      <c r="I13" s="7">
        <v>3050.39</v>
      </c>
      <c r="J13" s="7">
        <v>0</v>
      </c>
      <c r="K13" s="7">
        <f>E13-F13</f>
        <v>236440.46999999997</v>
      </c>
      <c r="L13" s="7">
        <f>D13-F13</f>
        <v>236440.46999999997</v>
      </c>
      <c r="M13" s="7">
        <f>IF(E13=0,0,(F13/E13)*100)</f>
        <v>87.26760380592559</v>
      </c>
      <c r="N13" s="7">
        <f>D13-H13</f>
        <v>239490.8600000001</v>
      </c>
      <c r="O13" s="7">
        <f>E13-H13</f>
        <v>239490.8600000001</v>
      </c>
      <c r="P13" s="7">
        <f>IF(E13=0,0,(H13/E13)*100)</f>
        <v>87.10333931251444</v>
      </c>
    </row>
    <row r="14" spans="1:16" ht="12.75">
      <c r="A14" s="5" t="s">
        <v>29</v>
      </c>
      <c r="B14" s="6" t="s">
        <v>30</v>
      </c>
      <c r="C14" s="7">
        <v>100000</v>
      </c>
      <c r="D14" s="7">
        <v>100000</v>
      </c>
      <c r="E14" s="7">
        <v>100000</v>
      </c>
      <c r="F14" s="7">
        <v>99003.17</v>
      </c>
      <c r="G14" s="7">
        <v>0</v>
      </c>
      <c r="H14" s="7">
        <v>0</v>
      </c>
      <c r="I14" s="7">
        <v>99003.17</v>
      </c>
      <c r="J14" s="7">
        <v>0</v>
      </c>
      <c r="K14" s="7">
        <f>E14-F14</f>
        <v>996.8300000000017</v>
      </c>
      <c r="L14" s="7">
        <f>D14-F14</f>
        <v>996.8300000000017</v>
      </c>
      <c r="M14" s="7">
        <f>IF(E14=0,0,(F14/E14)*100)</f>
        <v>99.00317</v>
      </c>
      <c r="N14" s="7">
        <f>D14-H14</f>
        <v>100000</v>
      </c>
      <c r="O14" s="7">
        <f>E14-H14</f>
        <v>100000</v>
      </c>
      <c r="P14" s="7">
        <f>IF(E14=0,0,(H14/E14)*100)</f>
        <v>0</v>
      </c>
    </row>
    <row r="15" spans="1:16" ht="12.75">
      <c r="A15" s="5" t="s">
        <v>31</v>
      </c>
      <c r="B15" s="6" t="s">
        <v>32</v>
      </c>
      <c r="C15" s="7">
        <v>16470074</v>
      </c>
      <c r="D15" s="7">
        <v>35287318</v>
      </c>
      <c r="E15" s="7">
        <v>35287318</v>
      </c>
      <c r="F15" s="7">
        <v>32264220.519999996</v>
      </c>
      <c r="G15" s="7">
        <v>0</v>
      </c>
      <c r="H15" s="7">
        <v>32226452.71</v>
      </c>
      <c r="I15" s="7">
        <v>37767.81</v>
      </c>
      <c r="J15" s="7">
        <v>0</v>
      </c>
      <c r="K15" s="7">
        <f>E15-F15</f>
        <v>3023097.480000004</v>
      </c>
      <c r="L15" s="7">
        <f>D15-F15</f>
        <v>3023097.480000004</v>
      </c>
      <c r="M15" s="7">
        <f>IF(E15=0,0,(F15/E15)*100)</f>
        <v>91.43290663234876</v>
      </c>
      <c r="N15" s="7">
        <f>D15-H15</f>
        <v>3060865.289999999</v>
      </c>
      <c r="O15" s="7">
        <f>E15-H15</f>
        <v>3060865.289999999</v>
      </c>
      <c r="P15" s="7">
        <f>IF(E15=0,0,(H15/E15)*100)</f>
        <v>91.32587721741845</v>
      </c>
    </row>
    <row r="16" spans="1:16" ht="12.75">
      <c r="A16" s="6" t="s">
        <v>33</v>
      </c>
      <c r="B16" s="6"/>
      <c r="C16" s="7">
        <v>315011804</v>
      </c>
      <c r="D16" s="7">
        <v>367066423.00000006</v>
      </c>
      <c r="E16" s="7">
        <v>367066423.00000006</v>
      </c>
      <c r="F16" s="7">
        <v>315469851.2300001</v>
      </c>
      <c r="G16" s="7">
        <v>0</v>
      </c>
      <c r="H16" s="7">
        <v>313998644.0199999</v>
      </c>
      <c r="I16" s="7">
        <v>1471207.21</v>
      </c>
      <c r="J16" s="7">
        <v>33160825.459999993</v>
      </c>
      <c r="K16" s="7">
        <f>E16-F16</f>
        <v>51596571.76999998</v>
      </c>
      <c r="L16" s="7">
        <f>D16-F16</f>
        <v>51596571.76999998</v>
      </c>
      <c r="M16" s="7">
        <f>IF(E16=0,0,(F16/E16)*100)</f>
        <v>85.94353268590847</v>
      </c>
      <c r="N16" s="7">
        <f>D16-H16</f>
        <v>53067778.98000014</v>
      </c>
      <c r="O16" s="7">
        <f>E16-H16</f>
        <v>53067778.98000014</v>
      </c>
      <c r="P16" s="7">
        <f>IF(E16=0,0,(H16/E16)*100)</f>
        <v>85.54273132740335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2017-12-04T08:41:40Z</dcterms:created>
  <dcterms:modified xsi:type="dcterms:W3CDTF">2017-12-04T08:42:21Z</dcterms:modified>
  <cp:category/>
  <cp:version/>
  <cp:contentType/>
  <cp:contentStatus/>
</cp:coreProperties>
</file>